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borník UOŽI" sheetId="2" r:id="rId2"/>
    <sheet name="02 - ÚRS" sheetId="3" r:id="rId3"/>
    <sheet name="03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Sborník UOŽI'!$C$116:$K$168</definedName>
    <definedName name="_xlnm.Print_Area" localSheetId="1">'01 - Sborník UOŽI'!$C$4:$J$76,'01 - Sborník UOŽI'!$C$82:$J$98,'01 - Sborník UOŽI'!$C$104:$K$168</definedName>
    <definedName name="_xlnm.Print_Titles" localSheetId="1">'01 - Sborník UOŽI'!$116:$116</definedName>
    <definedName name="_xlnm._FilterDatabase" localSheetId="2" hidden="1">'02 - ÚRS'!$C$117:$K$125</definedName>
    <definedName name="_xlnm.Print_Area" localSheetId="2">'02 - ÚRS'!$C$4:$J$76,'02 - ÚRS'!$C$82:$J$99,'02 - ÚRS'!$C$105:$K$125</definedName>
    <definedName name="_xlnm.Print_Titles" localSheetId="2">'02 - ÚRS'!$117:$117</definedName>
    <definedName name="_xlnm._FilterDatabase" localSheetId="3" hidden="1">'03 - VON'!$C$116:$K$119</definedName>
    <definedName name="_xlnm.Print_Area" localSheetId="3">'03 - VON'!$C$4:$J$76,'03 - VON'!$C$82:$J$98,'03 - VON'!$C$104:$K$119</definedName>
    <definedName name="_xlnm.Print_Titles" localSheetId="3">'03 -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131"/>
  <c r="BK148"/>
  <c r="J122"/>
  <c r="BK120"/>
  <c r="BK140"/>
  <c r="BK145"/>
  <c r="BK139"/>
  <c r="BK155"/>
  <c i="3" r="J121"/>
  <c r="J124"/>
  <c i="2" r="J162"/>
  <c r="BK161"/>
  <c r="BK153"/>
  <c r="J137"/>
  <c r="J161"/>
  <c r="J142"/>
  <c r="J131"/>
  <c r="J158"/>
  <c r="BK162"/>
  <c r="J150"/>
  <c r="BK165"/>
  <c r="BK142"/>
  <c r="J133"/>
  <c i="3" r="J120"/>
  <c r="BK123"/>
  <c i="4" r="J34"/>
  <c i="1" r="AW97"/>
  <c i="2" r="J127"/>
  <c r="J139"/>
  <c r="J146"/>
  <c r="J121"/>
  <c r="J141"/>
  <c r="BK124"/>
  <c r="BK163"/>
  <c i="3" r="J125"/>
  <c i="4" r="BK119"/>
  <c i="2" r="BK123"/>
  <c r="J120"/>
  <c i="3" r="BK125"/>
  <c i="4" r="F36"/>
  <c i="1" r="BC97"/>
  <c i="2" r="J166"/>
  <c r="BK166"/>
  <c r="BK143"/>
  <c r="J132"/>
  <c r="BK150"/>
  <c r="BK159"/>
  <c r="BK154"/>
  <c r="BK121"/>
  <c i="3" r="F34"/>
  <c i="2" r="J153"/>
  <c r="J128"/>
  <c r="J160"/>
  <c r="BK147"/>
  <c r="J136"/>
  <c r="J164"/>
  <c r="J138"/>
  <c r="BK134"/>
  <c r="J125"/>
  <c i="1" r="AS94"/>
  <c i="2" r="BK151"/>
  <c r="BK126"/>
  <c r="BK125"/>
  <c i="3" r="J123"/>
  <c r="BK121"/>
  <c i="2" r="BK160"/>
  <c r="J159"/>
  <c r="BK168"/>
  <c r="J155"/>
  <c r="J134"/>
  <c r="J168"/>
  <c r="J151"/>
  <c r="BK138"/>
  <c r="BK128"/>
  <c r="J165"/>
  <c r="J156"/>
  <c r="BK122"/>
  <c r="BK144"/>
  <c r="J130"/>
  <c i="3" r="BK124"/>
  <c i="2" r="BK130"/>
  <c r="BK158"/>
  <c r="J144"/>
  <c r="BK132"/>
  <c r="BK167"/>
  <c r="J149"/>
  <c r="J135"/>
  <c r="BK127"/>
  <c r="J126"/>
  <c r="J157"/>
  <c r="BK135"/>
  <c r="BK152"/>
  <c r="J124"/>
  <c r="BK133"/>
  <c i="3" r="BK120"/>
  <c i="4" r="F35"/>
  <c i="1" r="BB97"/>
  <c i="2" r="J129"/>
  <c r="BK141"/>
  <c r="J119"/>
  <c r="BK137"/>
  <c r="BK156"/>
  <c r="BK146"/>
  <c r="J163"/>
  <c r="J143"/>
  <c r="BK164"/>
  <c r="J167"/>
  <c r="BK157"/>
  <c r="J145"/>
  <c r="J123"/>
  <c r="J154"/>
  <c r="J140"/>
  <c r="BK129"/>
  <c r="J148"/>
  <c r="J152"/>
  <c r="J147"/>
  <c r="BK136"/>
  <c r="BK149"/>
  <c r="BK119"/>
  <c i="4" r="J119"/>
  <c r="F37"/>
  <c i="1" r="BD97"/>
  <c i="2" l="1" r="P118"/>
  <c r="P117"/>
  <c i="1" r="AU95"/>
  <c i="2" r="BK118"/>
  <c r="J118"/>
  <c r="J97"/>
  <c i="3" r="P119"/>
  <c r="T119"/>
  <c r="BK122"/>
  <c r="J122"/>
  <c r="J98"/>
  <c r="BK119"/>
  <c r="J119"/>
  <c r="J97"/>
  <c r="P122"/>
  <c i="2" r="R118"/>
  <c r="R117"/>
  <c i="3" r="R119"/>
  <c r="R118"/>
  <c i="2" r="T118"/>
  <c r="T117"/>
  <c i="3" r="T122"/>
  <c r="R122"/>
  <c i="4" r="BK118"/>
  <c r="J118"/>
  <c r="J97"/>
  <c r="E85"/>
  <c r="J111"/>
  <c i="3" r="BK118"/>
  <c r="J118"/>
  <c r="J96"/>
  <c i="4" r="F92"/>
  <c r="BE119"/>
  <c i="3" r="F115"/>
  <c r="BE125"/>
  <c r="BE120"/>
  <c r="J112"/>
  <c r="BE121"/>
  <c r="BE124"/>
  <c r="E108"/>
  <c r="BE123"/>
  <c i="1" r="BA96"/>
  <c i="2" r="BE136"/>
  <c r="F114"/>
  <c r="BE130"/>
  <c r="BE122"/>
  <c r="BE137"/>
  <c r="BE125"/>
  <c r="BE126"/>
  <c r="BE128"/>
  <c r="BE145"/>
  <c r="BE148"/>
  <c r="BE158"/>
  <c r="BE160"/>
  <c r="BE162"/>
  <c r="BE129"/>
  <c r="BE138"/>
  <c r="BE141"/>
  <c r="BE152"/>
  <c r="BE134"/>
  <c r="BE146"/>
  <c r="BE153"/>
  <c r="J111"/>
  <c r="BE123"/>
  <c r="BE127"/>
  <c r="BE151"/>
  <c r="BE124"/>
  <c r="BE131"/>
  <c r="BE132"/>
  <c r="BE147"/>
  <c r="BE119"/>
  <c r="BE135"/>
  <c r="BE139"/>
  <c r="BE143"/>
  <c r="BE155"/>
  <c r="BE157"/>
  <c r="E107"/>
  <c r="BE120"/>
  <c r="BE133"/>
  <c r="BE140"/>
  <c r="BE142"/>
  <c r="BE144"/>
  <c r="BE149"/>
  <c r="BE150"/>
  <c r="BE156"/>
  <c r="BE159"/>
  <c r="BE161"/>
  <c r="BE164"/>
  <c r="BE165"/>
  <c r="BE166"/>
  <c r="BE167"/>
  <c r="BE168"/>
  <c r="BE121"/>
  <c r="BE154"/>
  <c r="BE163"/>
  <c i="3" r="J34"/>
  <c i="1" r="AW96"/>
  <c i="3" r="F37"/>
  <c i="1" r="BD96"/>
  <c i="2" r="F36"/>
  <c i="1" r="BC95"/>
  <c i="2" r="F37"/>
  <c i="1" r="BD95"/>
  <c i="2" r="J34"/>
  <c i="1" r="AW95"/>
  <c i="3" r="F35"/>
  <c i="1" r="BB96"/>
  <c i="3" r="F36"/>
  <c i="1" r="BC96"/>
  <c i="4" r="J33"/>
  <c i="1" r="AV97"/>
  <c r="AT97"/>
  <c i="2" r="F34"/>
  <c i="1" r="BA95"/>
  <c i="4" r="F34"/>
  <c i="1" r="BA97"/>
  <c r="BA94"/>
  <c r="W30"/>
  <c i="2" r="F35"/>
  <c i="1" r="BB95"/>
  <c i="3" l="1" r="T118"/>
  <c r="P118"/>
  <c i="1" r="AU96"/>
  <c i="2" r="BK117"/>
  <c r="J117"/>
  <c r="J96"/>
  <c i="4" r="BK117"/>
  <c r="J117"/>
  <c r="J96"/>
  <c i="1" r="AU94"/>
  <c i="2" r="J33"/>
  <c i="1" r="AV95"/>
  <c r="AT95"/>
  <c i="2" r="J30"/>
  <c i="1" r="AG95"/>
  <c i="3" r="F33"/>
  <c i="1" r="AZ96"/>
  <c r="AW94"/>
  <c r="AK30"/>
  <c r="BB94"/>
  <c r="W31"/>
  <c r="BD94"/>
  <c r="W33"/>
  <c i="2" r="F33"/>
  <c i="1" r="AZ95"/>
  <c i="3" r="J33"/>
  <c i="1" r="AV96"/>
  <c r="AT96"/>
  <c r="BC94"/>
  <c r="W32"/>
  <c i="4" r="F33"/>
  <c i="1" r="AZ97"/>
  <c i="3" r="J30"/>
  <c i="1" r="AG96"/>
  <c l="1" r="AN96"/>
  <c r="AN95"/>
  <c i="3" r="J39"/>
  <c i="2" r="J39"/>
  <c i="4" r="J30"/>
  <c i="1" r="AG97"/>
  <c r="AG94"/>
  <c r="AX94"/>
  <c r="AY94"/>
  <c r="AZ94"/>
  <c r="AV94"/>
  <c r="AK29"/>
  <c i="4" l="1" r="J39"/>
  <c i="1" r="AN97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<sst xmlns="http://schemas.openxmlformats.org/spreadsheetml/2006/main">
  <si>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</si>
  <si>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</si>
  <si>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</si>
  <si>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</si>
  <si>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</si>
  <si>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{e05741b9-8220-401f-9461-90aa2b8a26e2}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</si>
  <si>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</si>
  <si>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</si>
  <si>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</si>
  <si>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</si>
  <si>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</si>
  <si>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</si>
  <si>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</si>
  <si>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</si>
  <si>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20240301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</si>
  <si>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</si>
  <si>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</si>
  <si>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- EZS,EPS a ASHS - 2024-05-2026-oblast Olomouc</t>
  </si>
  <si>
    <t>KSO:</t>
  </si>
  <si>
    <t>CC-CZ:</t>
  </si>
  <si>
    <t>Místo:</t>
  </si>
  <si>
    <t>Olomouc</t>
  </si>
  <si>
    <t>Datum:</t>
  </si>
  <si>
    <t>20. 2. 2024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</si>
  <si>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</si>
  <si>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</si>
  <si>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</si>
  <si>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</si>
  <si>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</si>
  <si>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</si>
  <si>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</si>
  <si>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</si>
  <si>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</si>
  <si>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Janka Hojgrová , Ing.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</si>
  <si>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</si>
  <si>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</si>
  <si>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</si>
  <si>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</si>
  <si>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</si>
  <si>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</si>
  <si>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</si>
  <si>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</si>
  <si>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</si>
  <si>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</si>
  <si>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</si>
  <si>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</si>
  <si>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</si>
  <si>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</si>
  <si>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</si>
  <si>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</si>
  <si>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</si>
  <si>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</si>
  <si>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</si>
  <si>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</si>
  <si>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</si>
  <si>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</si>
  <si>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</si>
  <si>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</si>
  <si>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</si>
  <si>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</si>
  <si>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</si>
  <si>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</si>
  <si>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</si>
  <si>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</si>
  <si>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</si>
  <si>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</si>
  <si>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</si>
  <si>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</si>
  <si>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</si>
  <si>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</si>
  <si>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</si>
  <si>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</si>
  <si>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</si>
  <si>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</si>
  <si>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</si>
  <si>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</si>
  <si>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</si>
  <si>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</si>
  <si>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</si>
  <si>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</si>
  <si>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</si>
  <si>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UOŽI</t>
  </si>
  <si>
    <t>PRO</t>
  </si>
  <si>
    <t>1</t>
  </si>
  <si>
    <t>{99258d5f-da76-468b-b1e1-28b86ef720bc}</t>
  </si>
  <si>
    <t>2</t>
  </si>
  <si>
    <t>02</t>
  </si>
  <si>
    <t>ÚRS</t>
  </si>
  <si>
    <t>STA</t>
  </si>
  <si>
    <t>{000a8417-7f67-44c5-b1f0-45867bbd87fa}</t>
  </si>
  <si>
    <t>03</t>
  </si>
  <si>
    <t>VON</t>
  </si>
  <si>
    <t>{ff285c36-62a4-4fe7-9e6f-c2f8fc914048}</t>
  </si>
  <si>
    <t>KRYCÍ LIST SOUPISU PRACÍ</t>
  </si>
  <si>
    <t>Objekt:</t>
  </si>
  <si>
    <t>01 - Sborník UOŽI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</si>
  <si>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</si>
  <si>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</si>
  <si>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</si>
  <si>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</si>
  <si>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</si>
  <si>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</si>
  <si>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</si>
  <si>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</si>
  <si>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</si>
  <si>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</si>
  <si>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</si>
  <si>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</si>
  <si>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</si>
  <si>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</si>
  <si>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</si>
  <si>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</si>
  <si>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</si>
  <si>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</si>
  <si>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</si>
  <si>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</si>
  <si>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</si>
  <si>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</si>
  <si>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</si>
  <si>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</si>
  <si>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759R1</t>
  </si>
  <si>
    <t>Revize EPS, EZS (za rok 2024), podle soupisu revizí příloha č. 1 SSZT Olomouc</t>
  </si>
  <si>
    <t>-1412847835</t>
  </si>
  <si>
    <t>759R2</t>
  </si>
  <si>
    <t>Revize EPS, EZS (za rok 2025), podle soupisu revizí příloha č. 2 SSZT Olomouc</t>
  </si>
  <si>
    <t>-350891596</t>
  </si>
  <si>
    <t>3</t>
  </si>
  <si>
    <t>759R3</t>
  </si>
  <si>
    <t>Revize EPS, EZS (za rok 2026), podle soupisu revizí příloha č.3 SSZT Olomouc</t>
  </si>
  <si>
    <t>-13962933</t>
  </si>
  <si>
    <t>7596473010</t>
  </si>
  <si>
    <t>ASHS - oprava tlakové láhve - odčerpání hasiva, přetěsnění, napuštění hasiva</t>
  </si>
  <si>
    <t>litr</t>
  </si>
  <si>
    <t>-197262584</t>
  </si>
  <si>
    <t>5</t>
  </si>
  <si>
    <t>7596473025</t>
  </si>
  <si>
    <t>Tlaková zkouška lahví s plynem pro ASHS nepoškozujícím ozónovou sféru (Kjótský protokol)</t>
  </si>
  <si>
    <t>kus</t>
  </si>
  <si>
    <t>Sborník UOŽI 01 2024</t>
  </si>
  <si>
    <t>-362125437</t>
  </si>
  <si>
    <t>6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</si>
  <si>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</si>
  <si>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</si>
  <si>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-221938659</t>
  </si>
  <si>
    <t>7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</si>
  <si>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</si>
  <si>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</si>
  <si>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2082254981</t>
  </si>
  <si>
    <t>8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</si>
  <si>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</si>
  <si>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</si>
  <si>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-1312240710</t>
  </si>
  <si>
    <t>9</t>
  </si>
  <si>
    <t>M</t>
  </si>
  <si>
    <t>7596480010</t>
  </si>
  <si>
    <t>Měřící, zkušební a montážní přípravky a kabely Zkušební plyn s výsuvným aplikátorem</t>
  </si>
  <si>
    <t>128</t>
  </si>
  <si>
    <t>939858723</t>
  </si>
  <si>
    <t>10</t>
  </si>
  <si>
    <t>7491200260</t>
  </si>
  <si>
    <t>Elektroinstalační materiál Elektroinstalační lišty a kabelové žlaby Lišta LHD 40x20 vkládací bílá 2m</t>
  </si>
  <si>
    <t>780261424</t>
  </si>
  <si>
    <t>11</t>
  </si>
  <si>
    <t>7597110352</t>
  </si>
  <si>
    <t>EZS Systémový Ethernet (TCP/IP) komunikátor bez krytu, nové HW provedení</t>
  </si>
  <si>
    <t>295879435</t>
  </si>
  <si>
    <t>7597111237</t>
  </si>
  <si>
    <t>EZS Omezovač dobíjecího proudu do akumulátoru a odpojovač vybitého akumulátoru</t>
  </si>
  <si>
    <t>-79638493</t>
  </si>
  <si>
    <t>13</t>
  </si>
  <si>
    <t>7597110963</t>
  </si>
  <si>
    <t>EZS Duální detektor s dosahem 15m</t>
  </si>
  <si>
    <t>2145025214</t>
  </si>
  <si>
    <t>14</t>
  </si>
  <si>
    <t>7596420010</t>
  </si>
  <si>
    <t>Tabla a OPPO Tablo k MHU 110, MHU 111</t>
  </si>
  <si>
    <t>2097439256</t>
  </si>
  <si>
    <t>15</t>
  </si>
  <si>
    <t>7596460060</t>
  </si>
  <si>
    <t>Náhradní díly k EPS Sklo velké 8x8 k tlačítkovým hlásičům MHA 108,141,901,902,</t>
  </si>
  <si>
    <t>1496548807</t>
  </si>
  <si>
    <t>16</t>
  </si>
  <si>
    <t>7597111070</t>
  </si>
  <si>
    <t>EZS MG kontakt povrchový plastový s kolmo vyvedenými vodiči délky 3m</t>
  </si>
  <si>
    <t>578361347</t>
  </si>
  <si>
    <t>17</t>
  </si>
  <si>
    <t>7597111255</t>
  </si>
  <si>
    <t>EZS Kombinovaný detektor kouře a teplot s drátovým připojením</t>
  </si>
  <si>
    <t>538137744</t>
  </si>
  <si>
    <t>18</t>
  </si>
  <si>
    <t>7596470630</t>
  </si>
  <si>
    <t>ASHS hasivo FM-200</t>
  </si>
  <si>
    <t>kg</t>
  </si>
  <si>
    <t>-1388560918</t>
  </si>
  <si>
    <t>19</t>
  </si>
  <si>
    <t>7596410270</t>
  </si>
  <si>
    <t>Ústředny Prvky linkové vstupně výstupní Vstupní / Výstupní prvek (člen akční)</t>
  </si>
  <si>
    <t>-2030675479</t>
  </si>
  <si>
    <t>20</t>
  </si>
  <si>
    <t>7597111151</t>
  </si>
  <si>
    <t>EZS Nezálohovaná plastová vnitřní siréna 111dB/1m</t>
  </si>
  <si>
    <t>-569763908</t>
  </si>
  <si>
    <t>7597111200</t>
  </si>
  <si>
    <t>EZS Modul spínaného zdroje 13,8Vss / 5A</t>
  </si>
  <si>
    <t>-1568430013</t>
  </si>
  <si>
    <t>22</t>
  </si>
  <si>
    <t>7597110338</t>
  </si>
  <si>
    <t>EZS LCD klávesnice pro ústředny GD</t>
  </si>
  <si>
    <t>-1952868661</t>
  </si>
  <si>
    <t>23</t>
  </si>
  <si>
    <t>7597110345</t>
  </si>
  <si>
    <t>EZS Koncentrátor v plastovém krytu pro 8 zón a 4 PGM výstupy</t>
  </si>
  <si>
    <t>-1440251324</t>
  </si>
  <si>
    <t>24</t>
  </si>
  <si>
    <t>7597110351</t>
  </si>
  <si>
    <t>EZS Posilovací zdroj 2,75 A</t>
  </si>
  <si>
    <t>-1739500726</t>
  </si>
  <si>
    <t>25</t>
  </si>
  <si>
    <t>7596430015</t>
  </si>
  <si>
    <t xml:space="preserve">Sirény a majáky Siréna (certifikovaná - CPD) 9-28Vss, 102 dB, odbě  16mA/24V, IP 65, nízká patice, rudá</t>
  </si>
  <si>
    <t>973574425</t>
  </si>
  <si>
    <t>26</t>
  </si>
  <si>
    <t>7596430210</t>
  </si>
  <si>
    <t>Sirény a majáky Maják+Siréna (certifikované - CPD) 9-28Vss, 20mA/24V, IP 65, 1Hz,červ. maják,červ. tělo, vysoká</t>
  </si>
  <si>
    <t>1137192113</t>
  </si>
  <si>
    <t>27</t>
  </si>
  <si>
    <t>7596480210</t>
  </si>
  <si>
    <t>Měřící, zkušební a montážní přípravky a kabely Svorkovnice sestavená k MHY 535 (pro těžké hlásiče)</t>
  </si>
  <si>
    <t>1056545971</t>
  </si>
  <si>
    <t>28</t>
  </si>
  <si>
    <t>7596450005</t>
  </si>
  <si>
    <t>Tlačítkové hlásiče Tlačítkový hlásič adresovatelný</t>
  </si>
  <si>
    <t>633390773</t>
  </si>
  <si>
    <t>29</t>
  </si>
  <si>
    <t>7596450010</t>
  </si>
  <si>
    <t>Tlačítkové hlásiče Tlačítkový hlásič adresovatelný - IP 65</t>
  </si>
  <si>
    <t>717859047</t>
  </si>
  <si>
    <t>30</t>
  </si>
  <si>
    <t>7596440055</t>
  </si>
  <si>
    <t>Hlásiče Interaktivní a adresovatelné hlásiče Hlásič kouře optický adresovatelný</t>
  </si>
  <si>
    <t>-533646664</t>
  </si>
  <si>
    <t>31</t>
  </si>
  <si>
    <t>7596440065</t>
  </si>
  <si>
    <t>Hlásiče Interaktivní a adresovatelné hlásiče Hlásič teplot interaktivní,(45÷90)°C</t>
  </si>
  <si>
    <t>-1661226622</t>
  </si>
  <si>
    <t>32</t>
  </si>
  <si>
    <t>7596440050</t>
  </si>
  <si>
    <t>Hlásiče Interaktivní a adresovatelné hlásiče Hlásič kouře ionizační interaktivní</t>
  </si>
  <si>
    <t>99623963</t>
  </si>
  <si>
    <t>33</t>
  </si>
  <si>
    <t>7596440070</t>
  </si>
  <si>
    <t>Hlásiče Interaktivní a adresovatelné hlásiče Hlásič multisenzorový interaktivní</t>
  </si>
  <si>
    <t>357380849</t>
  </si>
  <si>
    <t>34</t>
  </si>
  <si>
    <t>7596440300</t>
  </si>
  <si>
    <t>Hlásiče Zásuvky, svorkovnice Zásuvka pro konvenční hlásiče</t>
  </si>
  <si>
    <t>-200403958</t>
  </si>
  <si>
    <t>35</t>
  </si>
  <si>
    <t>7596440310</t>
  </si>
  <si>
    <t>Hlásiče Zásuvky, svorkovnice Svorkovnice - IP 65</t>
  </si>
  <si>
    <t>-2047422411</t>
  </si>
  <si>
    <t>36</t>
  </si>
  <si>
    <t>7596440075</t>
  </si>
  <si>
    <t>Hlásiče Interaktivní a adresovatelné hlásiče Hlásič ionizační adresovatelný, zvýšená mech.odolnost - IP54</t>
  </si>
  <si>
    <t>1959200831</t>
  </si>
  <si>
    <t>37</t>
  </si>
  <si>
    <t>7597110434</t>
  </si>
  <si>
    <t>EZS Interní TCP IP komunikátor</t>
  </si>
  <si>
    <t>-1259535851</t>
  </si>
  <si>
    <t>38</t>
  </si>
  <si>
    <t>7597111031</t>
  </si>
  <si>
    <t>EZS Detektor tříštění skla s dosahem až 9m</t>
  </si>
  <si>
    <t>-1925308299</t>
  </si>
  <si>
    <t>39</t>
  </si>
  <si>
    <t>7597111146</t>
  </si>
  <si>
    <t>EZS Zálohovaná plastová siréna venkovní 110dB/1m s majákem a akumulátorem</t>
  </si>
  <si>
    <t>1117042078</t>
  </si>
  <si>
    <t>40</t>
  </si>
  <si>
    <t>7596490010</t>
  </si>
  <si>
    <t>Ostatní Provozní kniha Provozní kniha EPS, LDP, ASHS</t>
  </si>
  <si>
    <t>614683697</t>
  </si>
  <si>
    <t>41</t>
  </si>
  <si>
    <t>7596460600</t>
  </si>
  <si>
    <t>Náhradní díly k EPS Akumulátor 8,4V,110mAh (MHY 909,910)</t>
  </si>
  <si>
    <t>-981134622</t>
  </si>
  <si>
    <t>42</t>
  </si>
  <si>
    <t>7592940300</t>
  </si>
  <si>
    <t>Baterie Staniční akumulátory Pb blok 12V/1,3 Ah, VRLA, připojení faston F1-4,7mm, životnost 6-9 let, cena včetně spojovacího materiálu a bateriového nosiče či stojanu</t>
  </si>
  <si>
    <t>-1386693058</t>
  </si>
  <si>
    <t>43</t>
  </si>
  <si>
    <t>7592940250</t>
  </si>
  <si>
    <t>Baterie Staniční akumulátory Pb blok 12V/7 Ah, VRLA, připojení faston F2-6,3mm, životnost 5 let, cena včetně spojovacího materiálu a bateriového nosiče či stojanu</t>
  </si>
  <si>
    <t>-847939085</t>
  </si>
  <si>
    <t>44</t>
  </si>
  <si>
    <t>7592940325</t>
  </si>
  <si>
    <t>Baterie Staniční akumulátory Pb blok 12V/12 Ah, VRLA, připojení faston F2-6,3mm, životnost 6-9 let, cena včetně spojovacího materiálu a bateriového nosiče či stojanu</t>
  </si>
  <si>
    <t>832445914</t>
  </si>
  <si>
    <t>45</t>
  </si>
  <si>
    <t>7592940420</t>
  </si>
  <si>
    <t>Baterie Staniční akumulátory Pb blok 12V/18 Ah, VRLA, připojení závit M5, životnost 10 let, cena včetně spojovacího materiálu a bateriového nosiče či stojanu</t>
  </si>
  <si>
    <t>-1115495024</t>
  </si>
  <si>
    <t>46</t>
  </si>
  <si>
    <t>7592930530</t>
  </si>
  <si>
    <t>Baterie Staniční akumulátory Pb blok 12 V/24 Ah s mřížkovou elektrodou, uzavřený - AGM, 5+, cena včetně spojovacího materiálu a bateriového nosiče či stojanu</t>
  </si>
  <si>
    <t>1072171231</t>
  </si>
  <si>
    <t>47</t>
  </si>
  <si>
    <t>7592930535</t>
  </si>
  <si>
    <t>Baterie Staniční akumulátory Pb blok 12 V/33 Ah s mřížkovou elektrodou, uzavřený - AGM, 5+, cena včetně spojovacího materiálu a bateriového nosiče či stojanu</t>
  </si>
  <si>
    <t>-954185199</t>
  </si>
  <si>
    <t>48</t>
  </si>
  <si>
    <t>7592930550</t>
  </si>
  <si>
    <t>Baterie Staniční akumulátory Pb blok 12 V/65 Ah s mřížkovou elektrodou, uzavřený - AGM, 5+, cena včetně spojovacího materiálu a bateriového nosiče či stojanu</t>
  </si>
  <si>
    <t>-1023303299</t>
  </si>
  <si>
    <t>49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</si>
  <si>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</si>
  <si>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</si>
  <si>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912341268</t>
  </si>
  <si>
    <t>50</t>
  </si>
  <si>
    <t>7597110331</t>
  </si>
  <si>
    <t>EZS Ústředna až 96 zón a 16 grup v krytu s klávesnicí CP041 s dotykovým diplejem, komunikátorem a zdrojem</t>
  </si>
  <si>
    <t>860835332</t>
  </si>
  <si>
    <t>02 - ÚRS</t>
  </si>
  <si>
    <t>HZS - Hodinové zúčtovací sazby</t>
  </si>
  <si>
    <t>HZS</t>
  </si>
  <si>
    <t>Hodinové zúčtovací sazby</t>
  </si>
  <si>
    <t>HZS4111</t>
  </si>
  <si>
    <t xml:space="preserve">Hodinové zúčtovací sazby ostatních profesí  obsluha stavebních strojů a zařízení řidič</t>
  </si>
  <si>
    <t>hod</t>
  </si>
  <si>
    <t>CS ÚRS 2022 01</t>
  </si>
  <si>
    <t>512</t>
  </si>
  <si>
    <t>-827238008</t>
  </si>
  <si>
    <t>HZS4232</t>
  </si>
  <si>
    <t xml:space="preserve">Hodinové zúčtovací sazby ostatních profesí  revizní a kontrolní činnost technik odborný</t>
  </si>
  <si>
    <t>1996510143</t>
  </si>
  <si>
    <t>34571483</t>
  </si>
  <si>
    <t>krabice v uzavřeném provedení PVC s krytím IP 54 čtvercová 120x120mm</t>
  </si>
  <si>
    <t>CS ÚRS 2024 01</t>
  </si>
  <si>
    <t>-1085464301</t>
  </si>
  <si>
    <t>34121231</t>
  </si>
  <si>
    <t>kabel sdělovací stíněný laminovanou Al fólií s příložným Cu drátem jádro Cu plné izolace PVC plášť PVC 300V (J-Y(St)Y…Lg) 1x2x0,8mm2</t>
  </si>
  <si>
    <t>m</t>
  </si>
  <si>
    <t>-1490381044</t>
  </si>
  <si>
    <t>34121233</t>
  </si>
  <si>
    <t>kabel sdělovací stíněný laminovanou Al fólií s příložným Cu drátem jádro Cu plné izolace PVC plášť PVC 300V (J-Y(St)Y…Lg) 2x2x0,8mm2</t>
  </si>
  <si>
    <t>567915371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</si>
  <si>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</si>
  <si>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</si>
  <si>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</si>
  <si>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</si>
  <si>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</si>
  <si>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</si>
  <si>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Km</t>
  </si>
  <si>
    <t>Sborník UOŽI 01 2021</t>
  </si>
  <si>
    <t>1024</t>
  </si>
  <si>
    <t>288921905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</si>
</sst>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105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106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105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20240301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Údržba, opravy a odstraňování závad u SSZT - EZS,EPS a ASHS - 2024-05-2026-oblast Olomouc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Olomouc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20. 2. 2024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32</v>
      </c>
      <c r="AJ90" s="36"/>
      <c r="AK90" s="36"/>
      <c r="AL90" s="36"/>
      <c r="AM90" s="76" t="str">
        <f>IF(E20="","",E20)</f>
        <v>Janka Hojgrová , Ing.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Sborník UOŽI'!J30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'01 - Sborník UOŽI'!P117</f>
        <v>0</v>
      </c>
      <c r="AV95" s="124">
        <f>'01 - Sborník UOŽI'!J33</f>
        <v>0</v>
      </c>
      <c r="AW95" s="124">
        <f>'01 - Sborník UOŽI'!J34</f>
        <v>0</v>
      </c>
      <c r="AX95" s="124">
        <f>'01 - Sborník UOŽI'!J35</f>
        <v>0</v>
      </c>
      <c r="AY95" s="124">
        <f>'01 - Sborník UOŽI'!J36</f>
        <v>0</v>
      </c>
      <c r="AZ95" s="124">
        <f>'01 - Sborník UOŽI'!F33</f>
        <v>0</v>
      </c>
      <c r="BA95" s="124">
        <f>'01 - Sborník UOŽI'!F34</f>
        <v>0</v>
      </c>
      <c r="BB95" s="124">
        <f>'01 - Sborník UOŽI'!F35</f>
        <v>0</v>
      </c>
      <c r="BC95" s="124">
        <f>'01 - Sborník UOŽI'!F36</f>
        <v>0</v>
      </c>
      <c r="BD95" s="126">
        <f>'01 - Sborník UOŽI'!F37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7" customFormat="1" ht="16.5" customHeight="1">
      <c r="A96" s="115" t="s">
        <v>79</v>
      </c>
      <c r="B96" s="116"/>
      <c r="C96" s="117"/>
      <c r="D96" s="118" t="s">
        <v>86</v>
      </c>
      <c r="E96" s="118"/>
      <c r="F96" s="118"/>
      <c r="G96" s="118"/>
      <c r="H96" s="118"/>
      <c r="I96" s="119"/>
      <c r="J96" s="118" t="s">
        <v>87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ÚRS'!J30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88</v>
      </c>
      <c r="AR96" s="122"/>
      <c r="AS96" s="123">
        <v>0</v>
      </c>
      <c r="AT96" s="124">
        <f>ROUND(SUM(AV96:AW96),2)</f>
        <v>0</v>
      </c>
      <c r="AU96" s="125">
        <f>'02 - ÚRS'!P118</f>
        <v>0</v>
      </c>
      <c r="AV96" s="124">
        <f>'02 - ÚRS'!J33</f>
        <v>0</v>
      </c>
      <c r="AW96" s="124">
        <f>'02 - ÚRS'!J34</f>
        <v>0</v>
      </c>
      <c r="AX96" s="124">
        <f>'02 - ÚRS'!J35</f>
        <v>0</v>
      </c>
      <c r="AY96" s="124">
        <f>'02 - ÚRS'!J36</f>
        <v>0</v>
      </c>
      <c r="AZ96" s="124">
        <f>'02 - ÚRS'!F33</f>
        <v>0</v>
      </c>
      <c r="BA96" s="124">
        <f>'02 - ÚRS'!F34</f>
        <v>0</v>
      </c>
      <c r="BB96" s="124">
        <f>'02 - ÚRS'!F35</f>
        <v>0</v>
      </c>
      <c r="BC96" s="124">
        <f>'02 - ÚRS'!F36</f>
        <v>0</v>
      </c>
      <c r="BD96" s="126">
        <f>'02 - ÚRS'!F37</f>
        <v>0</v>
      </c>
      <c r="BE96" s="7"/>
      <c r="BT96" s="127" t="s">
        <v>83</v>
      </c>
      <c r="BV96" s="127" t="s">
        <v>77</v>
      </c>
      <c r="BW96" s="127" t="s">
        <v>89</v>
      </c>
      <c r="BX96" s="127" t="s">
        <v>5</v>
      </c>
      <c r="CL96" s="127" t="s">
        <v>1</v>
      </c>
      <c r="CM96" s="127" t="s">
        <v>85</v>
      </c>
    </row>
    <row r="97" s="7" customFormat="1" ht="16.5" customHeight="1">
      <c r="A97" s="115" t="s">
        <v>79</v>
      </c>
      <c r="B97" s="116"/>
      <c r="C97" s="117"/>
      <c r="D97" s="118" t="s">
        <v>90</v>
      </c>
      <c r="E97" s="118"/>
      <c r="F97" s="118"/>
      <c r="G97" s="118"/>
      <c r="H97" s="118"/>
      <c r="I97" s="119"/>
      <c r="J97" s="118" t="s">
        <v>91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'03 - VON'!J30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88</v>
      </c>
      <c r="AR97" s="122"/>
      <c r="AS97" s="128">
        <v>0</v>
      </c>
      <c r="AT97" s="129">
        <f>ROUND(SUM(AV97:AW97),2)</f>
        <v>0</v>
      </c>
      <c r="AU97" s="130">
        <f>'03 - VON'!P117</f>
        <v>0</v>
      </c>
      <c r="AV97" s="129">
        <f>'03 - VON'!J33</f>
        <v>0</v>
      </c>
      <c r="AW97" s="129">
        <f>'03 - VON'!J34</f>
        <v>0</v>
      </c>
      <c r="AX97" s="129">
        <f>'03 - VON'!J35</f>
        <v>0</v>
      </c>
      <c r="AY97" s="129">
        <f>'03 - VON'!J36</f>
        <v>0</v>
      </c>
      <c r="AZ97" s="129">
        <f>'03 - VON'!F33</f>
        <v>0</v>
      </c>
      <c r="BA97" s="129">
        <f>'03 - VON'!F34</f>
        <v>0</v>
      </c>
      <c r="BB97" s="129">
        <f>'03 - VON'!F35</f>
        <v>0</v>
      </c>
      <c r="BC97" s="129">
        <f>'03 - VON'!F36</f>
        <v>0</v>
      </c>
      <c r="BD97" s="131">
        <f>'03 - VON'!F37</f>
        <v>0</v>
      </c>
      <c r="BE97" s="7"/>
      <c r="BT97" s="127" t="s">
        <v>83</v>
      </c>
      <c r="BV97" s="127" t="s">
        <v>77</v>
      </c>
      <c r="BW97" s="127" t="s">
        <v>92</v>
      </c>
      <c r="BX97" s="127" t="s">
        <v>5</v>
      </c>
      <c r="CL97" s="127" t="s">
        <v>1</v>
      </c>
      <c r="CM97" s="127" t="s">
        <v>85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lMyHEcvEhscOqG7vCdze8oHXSjoshViRhVzAmWN7uTyiGLHuHj57H/JzkQvZynjtdCiYzCr0wTJlDouLglC5aw==" hashValue="zF+SW3O7m3bkObcNchMdPC4VZy+ZZ1C1IlT0rNpmZ7IwsJaI1WIp+0FBEdlTw3CLb4ZZgcStfs1Arjo9GVh1e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borník UOŽI'!C2" display="/"/>
    <hyperlink ref="A96" location="'02 - ÚRS'!C2" display="/"/>
    <hyperlink ref="A9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93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Údržba, opravy a odstraňování závad u SSZT - EZS,EPS a ASHS - 2024-05-2026-oblast Olomouc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20. 2. 2024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26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33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ROUND((SUM(BE117:BE168)),  2)</f>
        <v>0</v>
      </c>
      <c r="G33" s="34"/>
      <c r="H33" s="34"/>
      <c r="I33" s="151">
        <v>0.20999999999999999</v>
      </c>
      <c r="J33" s="150">
        <f>ROUND(((SUM(BE117:BE168))*I33),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ROUND((SUM(BF117:BF168)),  2)</f>
        <v>0</v>
      </c>
      <c r="G34" s="34"/>
      <c r="H34" s="34"/>
      <c r="I34" s="151">
        <v>0.12</v>
      </c>
      <c r="J34" s="150">
        <f>ROUND(((SUM(BF117:BF168))*I34),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ROUND((SUM(BG117:BG168)),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ROUND((SUM(BH117:BH168)),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ROUND((SUM(BI117:BI168)),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Údržba, opravy a odstraňování závad u SSZT - EZS,EPS a ASHS - 2024-05-2026-oblast Olomouc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Sborník UOŽI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Olomouc</v>
      </c>
      <c r="G89" s="36"/>
      <c r="H89" s="36"/>
      <c r="I89" s="28" t="s">
        <v>22</v>
      </c>
      <c r="J89" s="75" t="str">
        <f>IF(J12="","",J12)</f>
        <v>20. 2. 2024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>Janka Hojgrová , Ing.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99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100</v>
      </c>
    </row>
    <row r="97" s="9" customFormat="1" ht="24.96" customHeight="1">
      <c r="A97" s="9"/>
      <c r="B97" s="175"/>
      <c r="C97" s="176"/>
      <c r="D97" s="177" t="s">
        <v>101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102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Údržba, opravy a odstraňování závad u SSZT - EZS,EPS a ASHS - 2024-05-2026-oblast Olomouc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Sborník UOŽI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Olomouc</v>
      </c>
      <c r="G111" s="36"/>
      <c r="H111" s="36"/>
      <c r="I111" s="28" t="s">
        <v>22</v>
      </c>
      <c r="J111" s="75" t="str">
        <f>IF(J12="","",J12)</f>
        <v>20. 2. 2024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32</v>
      </c>
      <c r="J114" s="32" t="str">
        <f>E24</f>
        <v>Janka Hojgrová , Ing.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103</v>
      </c>
      <c r="D116" s="184" t="s">
        <v>60</v>
      </c>
      <c r="E116" s="184" t="s">
        <v>56</v>
      </c>
      <c r="F116" s="184" t="s">
        <v>57</v>
      </c>
      <c r="G116" s="184" t="s">
        <v>104</v>
      </c>
      <c r="H116" s="184" t="s">
        <v>105</v>
      </c>
      <c r="I116" s="184" t="s">
        <v>106</v>
      </c>
      <c r="J116" s="184" t="s">
        <v>98</v>
      </c>
      <c r="K116" s="185" t="s">
        <v>107</v>
      </c>
      <c r="L116" s="186"/>
      <c r="M116" s="96" t="s">
        <v>1</v>
      </c>
      <c r="N116" s="97" t="s">
        <v>39</v>
      </c>
      <c r="O116" s="97" t="s">
        <v>108</v>
      </c>
      <c r="P116" s="97" t="s">
        <v>109</v>
      </c>
      <c r="Q116" s="97" t="s">
        <v>110</v>
      </c>
      <c r="R116" s="97" t="s">
        <v>111</v>
      </c>
      <c r="S116" s="97" t="s">
        <v>112</v>
      </c>
      <c r="T116" s="98" t="s">
        <v>113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114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100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74</v>
      </c>
      <c r="E118" s="195" t="s">
        <v>115</v>
      </c>
      <c r="F118" s="195" t="s">
        <v>116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SUM(P119:P168)</f>
        <v>0</v>
      </c>
      <c r="Q118" s="200"/>
      <c r="R118" s="201">
        <f>SUM(R119:R168)</f>
        <v>0</v>
      </c>
      <c r="S118" s="200"/>
      <c r="T118" s="202">
        <f>SUM(T119:T168)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117</v>
      </c>
      <c r="AT118" s="204" t="s">
        <v>74</v>
      </c>
      <c r="AU118" s="204" t="s">
        <v>75</v>
      </c>
      <c r="AY118" s="203" t="s">
        <v>118</v>
      </c>
      <c r="BK118" s="205">
        <f>SUM(BK119:BK168)</f>
        <v>0</v>
      </c>
    </row>
    <row r="119" s="2" customFormat="1" ht="24.15" customHeight="1">
      <c r="A119" s="34"/>
      <c r="B119" s="35"/>
      <c r="C119" s="206" t="s">
        <v>83</v>
      </c>
      <c r="D119" s="206" t="s">
        <v>119</v>
      </c>
      <c r="E119" s="207" t="s">
        <v>120</v>
      </c>
      <c r="F119" s="208" t="s">
        <v>121</v>
      </c>
      <c r="G119" s="209" t="s">
        <v>1</v>
      </c>
      <c r="H119" s="210">
        <v>1</v>
      </c>
      <c r="I119" s="211"/>
      <c r="J119" s="212">
        <f>ROUND(I119*H119,2)</f>
        <v>0</v>
      </c>
      <c r="K119" s="208" t="s">
        <v>1</v>
      </c>
      <c r="L119" s="40"/>
      <c r="M119" s="213" t="s">
        <v>1</v>
      </c>
      <c r="N119" s="214" t="s">
        <v>40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117</v>
      </c>
      <c r="AT119" s="217" t="s">
        <v>119</v>
      </c>
      <c r="AU119" s="217" t="s">
        <v>83</v>
      </c>
      <c r="AY119" s="13" t="s">
        <v>118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83</v>
      </c>
      <c r="BK119" s="218">
        <f>ROUND(I119*H119,2)</f>
        <v>0</v>
      </c>
      <c r="BL119" s="13" t="s">
        <v>117</v>
      </c>
      <c r="BM119" s="217" t="s">
        <v>122</v>
      </c>
    </row>
    <row r="120" s="2" customFormat="1" ht="24.15" customHeight="1">
      <c r="A120" s="34"/>
      <c r="B120" s="35"/>
      <c r="C120" s="206" t="s">
        <v>85</v>
      </c>
      <c r="D120" s="206" t="s">
        <v>119</v>
      </c>
      <c r="E120" s="207" t="s">
        <v>123</v>
      </c>
      <c r="F120" s="208" t="s">
        <v>124</v>
      </c>
      <c r="G120" s="209" t="s">
        <v>1</v>
      </c>
      <c r="H120" s="210">
        <v>1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40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117</v>
      </c>
      <c r="AT120" s="217" t="s">
        <v>119</v>
      </c>
      <c r="AU120" s="217" t="s">
        <v>83</v>
      </c>
      <c r="AY120" s="13" t="s">
        <v>118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83</v>
      </c>
      <c r="BK120" s="218">
        <f>ROUND(I120*H120,2)</f>
        <v>0</v>
      </c>
      <c r="BL120" s="13" t="s">
        <v>117</v>
      </c>
      <c r="BM120" s="217" t="s">
        <v>125</v>
      </c>
    </row>
    <row r="121" s="2" customFormat="1" ht="24.15" customHeight="1">
      <c r="A121" s="34"/>
      <c r="B121" s="35"/>
      <c r="C121" s="206" t="s">
        <v>126</v>
      </c>
      <c r="D121" s="206" t="s">
        <v>119</v>
      </c>
      <c r="E121" s="207" t="s">
        <v>127</v>
      </c>
      <c r="F121" s="208" t="s">
        <v>128</v>
      </c>
      <c r="G121" s="209" t="s">
        <v>1</v>
      </c>
      <c r="H121" s="210">
        <v>1</v>
      </c>
      <c r="I121" s="211"/>
      <c r="J121" s="212">
        <f>ROUND(I121*H121,2)</f>
        <v>0</v>
      </c>
      <c r="K121" s="208" t="s">
        <v>1</v>
      </c>
      <c r="L121" s="40"/>
      <c r="M121" s="213" t="s">
        <v>1</v>
      </c>
      <c r="N121" s="214" t="s">
        <v>40</v>
      </c>
      <c r="O121" s="87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117</v>
      </c>
      <c r="AT121" s="217" t="s">
        <v>119</v>
      </c>
      <c r="AU121" s="217" t="s">
        <v>83</v>
      </c>
      <c r="AY121" s="13" t="s">
        <v>118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83</v>
      </c>
      <c r="BK121" s="218">
        <f>ROUND(I121*H121,2)</f>
        <v>0</v>
      </c>
      <c r="BL121" s="13" t="s">
        <v>117</v>
      </c>
      <c r="BM121" s="217" t="s">
        <v>129</v>
      </c>
    </row>
    <row r="122" s="2" customFormat="1" ht="24.15" customHeight="1">
      <c r="A122" s="34"/>
      <c r="B122" s="35"/>
      <c r="C122" s="206" t="s">
        <v>117</v>
      </c>
      <c r="D122" s="206" t="s">
        <v>119</v>
      </c>
      <c r="E122" s="207" t="s">
        <v>130</v>
      </c>
      <c r="F122" s="208" t="s">
        <v>131</v>
      </c>
      <c r="G122" s="209" t="s">
        <v>132</v>
      </c>
      <c r="H122" s="210">
        <v>1316</v>
      </c>
      <c r="I122" s="211"/>
      <c r="J122" s="212">
        <f>ROUND(I122*H122,2)</f>
        <v>0</v>
      </c>
      <c r="K122" s="208" t="s">
        <v>1</v>
      </c>
      <c r="L122" s="40"/>
      <c r="M122" s="213" t="s">
        <v>1</v>
      </c>
      <c r="N122" s="214" t="s">
        <v>40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7" t="s">
        <v>117</v>
      </c>
      <c r="AT122" s="217" t="s">
        <v>119</v>
      </c>
      <c r="AU122" s="217" t="s">
        <v>83</v>
      </c>
      <c r="AY122" s="13" t="s">
        <v>118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3" t="s">
        <v>83</v>
      </c>
      <c r="BK122" s="218">
        <f>ROUND(I122*H122,2)</f>
        <v>0</v>
      </c>
      <c r="BL122" s="13" t="s">
        <v>117</v>
      </c>
      <c r="BM122" s="217" t="s">
        <v>133</v>
      </c>
    </row>
    <row r="123" s="2" customFormat="1" ht="24.15" customHeight="1">
      <c r="A123" s="34"/>
      <c r="B123" s="35"/>
      <c r="C123" s="206" t="s">
        <v>134</v>
      </c>
      <c r="D123" s="206" t="s">
        <v>119</v>
      </c>
      <c r="E123" s="207" t="s">
        <v>135</v>
      </c>
      <c r="F123" s="208" t="s">
        <v>136</v>
      </c>
      <c r="G123" s="209" t="s">
        <v>137</v>
      </c>
      <c r="H123" s="210">
        <v>14</v>
      </c>
      <c r="I123" s="211"/>
      <c r="J123" s="212">
        <f>ROUND(I123*H123,2)</f>
        <v>0</v>
      </c>
      <c r="K123" s="208" t="s">
        <v>138</v>
      </c>
      <c r="L123" s="40"/>
      <c r="M123" s="213" t="s">
        <v>1</v>
      </c>
      <c r="N123" s="214" t="s">
        <v>40</v>
      </c>
      <c r="O123" s="87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117</v>
      </c>
      <c r="AT123" s="217" t="s">
        <v>119</v>
      </c>
      <c r="AU123" s="217" t="s">
        <v>83</v>
      </c>
      <c r="AY123" s="13" t="s">
        <v>118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83</v>
      </c>
      <c r="BK123" s="218">
        <f>ROUND(I123*H123,2)</f>
        <v>0</v>
      </c>
      <c r="BL123" s="13" t="s">
        <v>117</v>
      </c>
      <c r="BM123" s="217" t="s">
        <v>139</v>
      </c>
    </row>
    <row r="124" s="2" customFormat="1" ht="204.9" customHeight="1">
      <c r="A124" s="34"/>
      <c r="B124" s="35"/>
      <c r="C124" s="206" t="s">
        <v>140</v>
      </c>
      <c r="D124" s="206" t="s">
        <v>119</v>
      </c>
      <c r="E124" s="207" t="s">
        <v>141</v>
      </c>
      <c r="F124" s="208" t="s">
        <v>142</v>
      </c>
      <c r="G124" s="209" t="s">
        <v>137</v>
      </c>
      <c r="H124" s="210">
        <v>22</v>
      </c>
      <c r="I124" s="211"/>
      <c r="J124" s="212">
        <f>ROUND(I124*H124,2)</f>
        <v>0</v>
      </c>
      <c r="K124" s="208" t="s">
        <v>138</v>
      </c>
      <c r="L124" s="40"/>
      <c r="M124" s="213" t="s">
        <v>1</v>
      </c>
      <c r="N124" s="214" t="s">
        <v>40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7" t="s">
        <v>117</v>
      </c>
      <c r="AT124" s="217" t="s">
        <v>119</v>
      </c>
      <c r="AU124" s="217" t="s">
        <v>83</v>
      </c>
      <c r="AY124" s="13" t="s">
        <v>118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3" t="s">
        <v>83</v>
      </c>
      <c r="BK124" s="218">
        <f>ROUND(I124*H124,2)</f>
        <v>0</v>
      </c>
      <c r="BL124" s="13" t="s">
        <v>117</v>
      </c>
      <c r="BM124" s="217" t="s">
        <v>143</v>
      </c>
    </row>
    <row r="125" s="2" customFormat="1" ht="218.55" customHeight="1">
      <c r="A125" s="34"/>
      <c r="B125" s="35"/>
      <c r="C125" s="206" t="s">
        <v>144</v>
      </c>
      <c r="D125" s="206" t="s">
        <v>119</v>
      </c>
      <c r="E125" s="207" t="s">
        <v>145</v>
      </c>
      <c r="F125" s="208" t="s">
        <v>146</v>
      </c>
      <c r="G125" s="209" t="s">
        <v>137</v>
      </c>
      <c r="H125" s="210">
        <v>8</v>
      </c>
      <c r="I125" s="211"/>
      <c r="J125" s="212">
        <f>ROUND(I125*H125,2)</f>
        <v>0</v>
      </c>
      <c r="K125" s="208" t="s">
        <v>138</v>
      </c>
      <c r="L125" s="40"/>
      <c r="M125" s="213" t="s">
        <v>1</v>
      </c>
      <c r="N125" s="214" t="s">
        <v>40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7" t="s">
        <v>117</v>
      </c>
      <c r="AT125" s="217" t="s">
        <v>119</v>
      </c>
      <c r="AU125" s="217" t="s">
        <v>83</v>
      </c>
      <c r="AY125" s="13" t="s">
        <v>118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3" t="s">
        <v>83</v>
      </c>
      <c r="BK125" s="218">
        <f>ROUND(I125*H125,2)</f>
        <v>0</v>
      </c>
      <c r="BL125" s="13" t="s">
        <v>117</v>
      </c>
      <c r="BM125" s="217" t="s">
        <v>147</v>
      </c>
    </row>
    <row r="126" s="2" customFormat="1" ht="223.5" customHeight="1">
      <c r="A126" s="34"/>
      <c r="B126" s="35"/>
      <c r="C126" s="206" t="s">
        <v>148</v>
      </c>
      <c r="D126" s="206" t="s">
        <v>119</v>
      </c>
      <c r="E126" s="207" t="s">
        <v>149</v>
      </c>
      <c r="F126" s="208" t="s">
        <v>150</v>
      </c>
      <c r="G126" s="209" t="s">
        <v>137</v>
      </c>
      <c r="H126" s="210">
        <v>7</v>
      </c>
      <c r="I126" s="211"/>
      <c r="J126" s="212">
        <f>ROUND(I126*H126,2)</f>
        <v>0</v>
      </c>
      <c r="K126" s="208" t="s">
        <v>138</v>
      </c>
      <c r="L126" s="40"/>
      <c r="M126" s="213" t="s">
        <v>1</v>
      </c>
      <c r="N126" s="214" t="s">
        <v>40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7" t="s">
        <v>117</v>
      </c>
      <c r="AT126" s="217" t="s">
        <v>119</v>
      </c>
      <c r="AU126" s="217" t="s">
        <v>83</v>
      </c>
      <c r="AY126" s="13" t="s">
        <v>118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3" t="s">
        <v>83</v>
      </c>
      <c r="BK126" s="218">
        <f>ROUND(I126*H126,2)</f>
        <v>0</v>
      </c>
      <c r="BL126" s="13" t="s">
        <v>117</v>
      </c>
      <c r="BM126" s="217" t="s">
        <v>151</v>
      </c>
    </row>
    <row r="127" s="2" customFormat="1" ht="24.15" customHeight="1">
      <c r="A127" s="34"/>
      <c r="B127" s="35"/>
      <c r="C127" s="219" t="s">
        <v>152</v>
      </c>
      <c r="D127" s="219" t="s">
        <v>153</v>
      </c>
      <c r="E127" s="220" t="s">
        <v>154</v>
      </c>
      <c r="F127" s="221" t="s">
        <v>155</v>
      </c>
      <c r="G127" s="222" t="s">
        <v>137</v>
      </c>
      <c r="H127" s="223">
        <v>15</v>
      </c>
      <c r="I127" s="224"/>
      <c r="J127" s="225">
        <f>ROUND(I127*H127,2)</f>
        <v>0</v>
      </c>
      <c r="K127" s="221" t="s">
        <v>138</v>
      </c>
      <c r="L127" s="226"/>
      <c r="M127" s="227" t="s">
        <v>1</v>
      </c>
      <c r="N127" s="228" t="s">
        <v>40</v>
      </c>
      <c r="O127" s="87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7" t="s">
        <v>156</v>
      </c>
      <c r="AT127" s="217" t="s">
        <v>153</v>
      </c>
      <c r="AU127" s="217" t="s">
        <v>83</v>
      </c>
      <c r="AY127" s="13" t="s">
        <v>118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3" t="s">
        <v>83</v>
      </c>
      <c r="BK127" s="218">
        <f>ROUND(I127*H127,2)</f>
        <v>0</v>
      </c>
      <c r="BL127" s="13" t="s">
        <v>156</v>
      </c>
      <c r="BM127" s="217" t="s">
        <v>157</v>
      </c>
    </row>
    <row r="128" s="2" customFormat="1" ht="33" customHeight="1">
      <c r="A128" s="34"/>
      <c r="B128" s="35"/>
      <c r="C128" s="219" t="s">
        <v>158</v>
      </c>
      <c r="D128" s="219" t="s">
        <v>153</v>
      </c>
      <c r="E128" s="220" t="s">
        <v>159</v>
      </c>
      <c r="F128" s="221" t="s">
        <v>160</v>
      </c>
      <c r="G128" s="222" t="s">
        <v>137</v>
      </c>
      <c r="H128" s="223">
        <v>100</v>
      </c>
      <c r="I128" s="224"/>
      <c r="J128" s="225">
        <f>ROUND(I128*H128,2)</f>
        <v>0</v>
      </c>
      <c r="K128" s="221" t="s">
        <v>1</v>
      </c>
      <c r="L128" s="226"/>
      <c r="M128" s="227" t="s">
        <v>1</v>
      </c>
      <c r="N128" s="228" t="s">
        <v>40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7" t="s">
        <v>156</v>
      </c>
      <c r="AT128" s="217" t="s">
        <v>153</v>
      </c>
      <c r="AU128" s="217" t="s">
        <v>83</v>
      </c>
      <c r="AY128" s="13" t="s">
        <v>118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3" t="s">
        <v>83</v>
      </c>
      <c r="BK128" s="218">
        <f>ROUND(I128*H128,2)</f>
        <v>0</v>
      </c>
      <c r="BL128" s="13" t="s">
        <v>156</v>
      </c>
      <c r="BM128" s="217" t="s">
        <v>161</v>
      </c>
    </row>
    <row r="129" s="2" customFormat="1" ht="24.15" customHeight="1">
      <c r="A129" s="34"/>
      <c r="B129" s="35"/>
      <c r="C129" s="219" t="s">
        <v>162</v>
      </c>
      <c r="D129" s="219" t="s">
        <v>153</v>
      </c>
      <c r="E129" s="220" t="s">
        <v>163</v>
      </c>
      <c r="F129" s="221" t="s">
        <v>164</v>
      </c>
      <c r="G129" s="222" t="s">
        <v>137</v>
      </c>
      <c r="H129" s="223">
        <v>1</v>
      </c>
      <c r="I129" s="224"/>
      <c r="J129" s="225">
        <f>ROUND(I129*H129,2)</f>
        <v>0</v>
      </c>
      <c r="K129" s="221" t="s">
        <v>138</v>
      </c>
      <c r="L129" s="226"/>
      <c r="M129" s="227" t="s">
        <v>1</v>
      </c>
      <c r="N129" s="228" t="s">
        <v>40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7" t="s">
        <v>156</v>
      </c>
      <c r="AT129" s="217" t="s">
        <v>153</v>
      </c>
      <c r="AU129" s="217" t="s">
        <v>83</v>
      </c>
      <c r="AY129" s="13" t="s">
        <v>118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3" t="s">
        <v>83</v>
      </c>
      <c r="BK129" s="218">
        <f>ROUND(I129*H129,2)</f>
        <v>0</v>
      </c>
      <c r="BL129" s="13" t="s">
        <v>156</v>
      </c>
      <c r="BM129" s="217" t="s">
        <v>165</v>
      </c>
    </row>
    <row r="130" s="2" customFormat="1" ht="24.15" customHeight="1">
      <c r="A130" s="34"/>
      <c r="B130" s="35"/>
      <c r="C130" s="219" t="s">
        <v>8</v>
      </c>
      <c r="D130" s="219" t="s">
        <v>153</v>
      </c>
      <c r="E130" s="220" t="s">
        <v>166</v>
      </c>
      <c r="F130" s="221" t="s">
        <v>167</v>
      </c>
      <c r="G130" s="222" t="s">
        <v>137</v>
      </c>
      <c r="H130" s="223">
        <v>3</v>
      </c>
      <c r="I130" s="224"/>
      <c r="J130" s="225">
        <f>ROUND(I130*H130,2)</f>
        <v>0</v>
      </c>
      <c r="K130" s="221" t="s">
        <v>138</v>
      </c>
      <c r="L130" s="226"/>
      <c r="M130" s="227" t="s">
        <v>1</v>
      </c>
      <c r="N130" s="228" t="s">
        <v>40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156</v>
      </c>
      <c r="AT130" s="217" t="s">
        <v>153</v>
      </c>
      <c r="AU130" s="217" t="s">
        <v>83</v>
      </c>
      <c r="AY130" s="13" t="s">
        <v>118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83</v>
      </c>
      <c r="BK130" s="218">
        <f>ROUND(I130*H130,2)</f>
        <v>0</v>
      </c>
      <c r="BL130" s="13" t="s">
        <v>156</v>
      </c>
      <c r="BM130" s="217" t="s">
        <v>168</v>
      </c>
    </row>
    <row r="131" s="2" customFormat="1" ht="16.5" customHeight="1">
      <c r="A131" s="34"/>
      <c r="B131" s="35"/>
      <c r="C131" s="219" t="s">
        <v>169</v>
      </c>
      <c r="D131" s="219" t="s">
        <v>153</v>
      </c>
      <c r="E131" s="220" t="s">
        <v>170</v>
      </c>
      <c r="F131" s="221" t="s">
        <v>171</v>
      </c>
      <c r="G131" s="222" t="s">
        <v>137</v>
      </c>
      <c r="H131" s="223">
        <v>3</v>
      </c>
      <c r="I131" s="224"/>
      <c r="J131" s="225">
        <f>ROUND(I131*H131,2)</f>
        <v>0</v>
      </c>
      <c r="K131" s="221" t="s">
        <v>138</v>
      </c>
      <c r="L131" s="226"/>
      <c r="M131" s="227" t="s">
        <v>1</v>
      </c>
      <c r="N131" s="228" t="s">
        <v>40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7" t="s">
        <v>156</v>
      </c>
      <c r="AT131" s="217" t="s">
        <v>153</v>
      </c>
      <c r="AU131" s="217" t="s">
        <v>83</v>
      </c>
      <c r="AY131" s="13" t="s">
        <v>118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3" t="s">
        <v>83</v>
      </c>
      <c r="BK131" s="218">
        <f>ROUND(I131*H131,2)</f>
        <v>0</v>
      </c>
      <c r="BL131" s="13" t="s">
        <v>156</v>
      </c>
      <c r="BM131" s="217" t="s">
        <v>172</v>
      </c>
    </row>
    <row r="132" s="2" customFormat="1" ht="16.5" customHeight="1">
      <c r="A132" s="34"/>
      <c r="B132" s="35"/>
      <c r="C132" s="219" t="s">
        <v>173</v>
      </c>
      <c r="D132" s="219" t="s">
        <v>153</v>
      </c>
      <c r="E132" s="220" t="s">
        <v>174</v>
      </c>
      <c r="F132" s="221" t="s">
        <v>175</v>
      </c>
      <c r="G132" s="222" t="s">
        <v>137</v>
      </c>
      <c r="H132" s="223">
        <v>2</v>
      </c>
      <c r="I132" s="224"/>
      <c r="J132" s="225">
        <f>ROUND(I132*H132,2)</f>
        <v>0</v>
      </c>
      <c r="K132" s="221" t="s">
        <v>138</v>
      </c>
      <c r="L132" s="226"/>
      <c r="M132" s="227" t="s">
        <v>1</v>
      </c>
      <c r="N132" s="228" t="s">
        <v>40</v>
      </c>
      <c r="O132" s="87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7" t="s">
        <v>156</v>
      </c>
      <c r="AT132" s="217" t="s">
        <v>153</v>
      </c>
      <c r="AU132" s="217" t="s">
        <v>83</v>
      </c>
      <c r="AY132" s="13" t="s">
        <v>118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3" t="s">
        <v>83</v>
      </c>
      <c r="BK132" s="218">
        <f>ROUND(I132*H132,2)</f>
        <v>0</v>
      </c>
      <c r="BL132" s="13" t="s">
        <v>156</v>
      </c>
      <c r="BM132" s="217" t="s">
        <v>176</v>
      </c>
    </row>
    <row r="133" s="2" customFormat="1" ht="24.15" customHeight="1">
      <c r="A133" s="34"/>
      <c r="B133" s="35"/>
      <c r="C133" s="219" t="s">
        <v>177</v>
      </c>
      <c r="D133" s="219" t="s">
        <v>153</v>
      </c>
      <c r="E133" s="220" t="s">
        <v>178</v>
      </c>
      <c r="F133" s="221" t="s">
        <v>179</v>
      </c>
      <c r="G133" s="222" t="s">
        <v>137</v>
      </c>
      <c r="H133" s="223">
        <v>30</v>
      </c>
      <c r="I133" s="224"/>
      <c r="J133" s="225">
        <f>ROUND(I133*H133,2)</f>
        <v>0</v>
      </c>
      <c r="K133" s="221" t="s">
        <v>138</v>
      </c>
      <c r="L133" s="226"/>
      <c r="M133" s="227" t="s">
        <v>1</v>
      </c>
      <c r="N133" s="228" t="s">
        <v>40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156</v>
      </c>
      <c r="AT133" s="217" t="s">
        <v>153</v>
      </c>
      <c r="AU133" s="217" t="s">
        <v>83</v>
      </c>
      <c r="AY133" s="13" t="s">
        <v>118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83</v>
      </c>
      <c r="BK133" s="218">
        <f>ROUND(I133*H133,2)</f>
        <v>0</v>
      </c>
      <c r="BL133" s="13" t="s">
        <v>156</v>
      </c>
      <c r="BM133" s="217" t="s">
        <v>180</v>
      </c>
    </row>
    <row r="134" s="2" customFormat="1" ht="24.15" customHeight="1">
      <c r="A134" s="34"/>
      <c r="B134" s="35"/>
      <c r="C134" s="219" t="s">
        <v>181</v>
      </c>
      <c r="D134" s="219" t="s">
        <v>153</v>
      </c>
      <c r="E134" s="220" t="s">
        <v>182</v>
      </c>
      <c r="F134" s="221" t="s">
        <v>183</v>
      </c>
      <c r="G134" s="222" t="s">
        <v>137</v>
      </c>
      <c r="H134" s="223">
        <v>6</v>
      </c>
      <c r="I134" s="224"/>
      <c r="J134" s="225">
        <f>ROUND(I134*H134,2)</f>
        <v>0</v>
      </c>
      <c r="K134" s="221" t="s">
        <v>138</v>
      </c>
      <c r="L134" s="226"/>
      <c r="M134" s="227" t="s">
        <v>1</v>
      </c>
      <c r="N134" s="228" t="s">
        <v>40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7" t="s">
        <v>156</v>
      </c>
      <c r="AT134" s="217" t="s">
        <v>153</v>
      </c>
      <c r="AU134" s="217" t="s">
        <v>83</v>
      </c>
      <c r="AY134" s="13" t="s">
        <v>118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3" t="s">
        <v>83</v>
      </c>
      <c r="BK134" s="218">
        <f>ROUND(I134*H134,2)</f>
        <v>0</v>
      </c>
      <c r="BL134" s="13" t="s">
        <v>156</v>
      </c>
      <c r="BM134" s="217" t="s">
        <v>184</v>
      </c>
    </row>
    <row r="135" s="2" customFormat="1" ht="24.15" customHeight="1">
      <c r="A135" s="34"/>
      <c r="B135" s="35"/>
      <c r="C135" s="219" t="s">
        <v>185</v>
      </c>
      <c r="D135" s="219" t="s">
        <v>153</v>
      </c>
      <c r="E135" s="220" t="s">
        <v>186</v>
      </c>
      <c r="F135" s="221" t="s">
        <v>187</v>
      </c>
      <c r="G135" s="222" t="s">
        <v>137</v>
      </c>
      <c r="H135" s="223">
        <v>2</v>
      </c>
      <c r="I135" s="224"/>
      <c r="J135" s="225">
        <f>ROUND(I135*H135,2)</f>
        <v>0</v>
      </c>
      <c r="K135" s="221" t="s">
        <v>138</v>
      </c>
      <c r="L135" s="226"/>
      <c r="M135" s="227" t="s">
        <v>1</v>
      </c>
      <c r="N135" s="228" t="s">
        <v>40</v>
      </c>
      <c r="O135" s="87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7" t="s">
        <v>156</v>
      </c>
      <c r="AT135" s="217" t="s">
        <v>153</v>
      </c>
      <c r="AU135" s="217" t="s">
        <v>83</v>
      </c>
      <c r="AY135" s="13" t="s">
        <v>118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3" t="s">
        <v>83</v>
      </c>
      <c r="BK135" s="218">
        <f>ROUND(I135*H135,2)</f>
        <v>0</v>
      </c>
      <c r="BL135" s="13" t="s">
        <v>156</v>
      </c>
      <c r="BM135" s="217" t="s">
        <v>188</v>
      </c>
    </row>
    <row r="136" s="2" customFormat="1" ht="16.5" customHeight="1">
      <c r="A136" s="34"/>
      <c r="B136" s="35"/>
      <c r="C136" s="219" t="s">
        <v>189</v>
      </c>
      <c r="D136" s="219" t="s">
        <v>153</v>
      </c>
      <c r="E136" s="220" t="s">
        <v>190</v>
      </c>
      <c r="F136" s="221" t="s">
        <v>191</v>
      </c>
      <c r="G136" s="222" t="s">
        <v>192</v>
      </c>
      <c r="H136" s="223">
        <v>200</v>
      </c>
      <c r="I136" s="224"/>
      <c r="J136" s="225">
        <f>ROUND(I136*H136,2)</f>
        <v>0</v>
      </c>
      <c r="K136" s="221" t="s">
        <v>138</v>
      </c>
      <c r="L136" s="226"/>
      <c r="M136" s="227" t="s">
        <v>1</v>
      </c>
      <c r="N136" s="228" t="s">
        <v>40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7" t="s">
        <v>156</v>
      </c>
      <c r="AT136" s="217" t="s">
        <v>153</v>
      </c>
      <c r="AU136" s="217" t="s">
        <v>83</v>
      </c>
      <c r="AY136" s="13" t="s">
        <v>118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3" t="s">
        <v>83</v>
      </c>
      <c r="BK136" s="218">
        <f>ROUND(I136*H136,2)</f>
        <v>0</v>
      </c>
      <c r="BL136" s="13" t="s">
        <v>156</v>
      </c>
      <c r="BM136" s="217" t="s">
        <v>193</v>
      </c>
    </row>
    <row r="137" s="2" customFormat="1" ht="24.15" customHeight="1">
      <c r="A137" s="34"/>
      <c r="B137" s="35"/>
      <c r="C137" s="219" t="s">
        <v>194</v>
      </c>
      <c r="D137" s="219" t="s">
        <v>153</v>
      </c>
      <c r="E137" s="220" t="s">
        <v>195</v>
      </c>
      <c r="F137" s="221" t="s">
        <v>196</v>
      </c>
      <c r="G137" s="222" t="s">
        <v>137</v>
      </c>
      <c r="H137" s="223">
        <v>1</v>
      </c>
      <c r="I137" s="224"/>
      <c r="J137" s="225">
        <f>ROUND(I137*H137,2)</f>
        <v>0</v>
      </c>
      <c r="K137" s="221" t="s">
        <v>138</v>
      </c>
      <c r="L137" s="226"/>
      <c r="M137" s="227" t="s">
        <v>1</v>
      </c>
      <c r="N137" s="228" t="s">
        <v>40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7" t="s">
        <v>156</v>
      </c>
      <c r="AT137" s="217" t="s">
        <v>153</v>
      </c>
      <c r="AU137" s="217" t="s">
        <v>83</v>
      </c>
      <c r="AY137" s="13" t="s">
        <v>118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3" t="s">
        <v>83</v>
      </c>
      <c r="BK137" s="218">
        <f>ROUND(I137*H137,2)</f>
        <v>0</v>
      </c>
      <c r="BL137" s="13" t="s">
        <v>156</v>
      </c>
      <c r="BM137" s="217" t="s">
        <v>197</v>
      </c>
    </row>
    <row r="138" s="2" customFormat="1" ht="21.75" customHeight="1">
      <c r="A138" s="34"/>
      <c r="B138" s="35"/>
      <c r="C138" s="219" t="s">
        <v>198</v>
      </c>
      <c r="D138" s="219" t="s">
        <v>153</v>
      </c>
      <c r="E138" s="220" t="s">
        <v>199</v>
      </c>
      <c r="F138" s="221" t="s">
        <v>200</v>
      </c>
      <c r="G138" s="222" t="s">
        <v>137</v>
      </c>
      <c r="H138" s="223">
        <v>2</v>
      </c>
      <c r="I138" s="224"/>
      <c r="J138" s="225">
        <f>ROUND(I138*H138,2)</f>
        <v>0</v>
      </c>
      <c r="K138" s="221" t="s">
        <v>138</v>
      </c>
      <c r="L138" s="226"/>
      <c r="M138" s="227" t="s">
        <v>1</v>
      </c>
      <c r="N138" s="228" t="s">
        <v>40</v>
      </c>
      <c r="O138" s="87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7" t="s">
        <v>156</v>
      </c>
      <c r="AT138" s="217" t="s">
        <v>153</v>
      </c>
      <c r="AU138" s="217" t="s">
        <v>83</v>
      </c>
      <c r="AY138" s="13" t="s">
        <v>118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3" t="s">
        <v>83</v>
      </c>
      <c r="BK138" s="218">
        <f>ROUND(I138*H138,2)</f>
        <v>0</v>
      </c>
      <c r="BL138" s="13" t="s">
        <v>156</v>
      </c>
      <c r="BM138" s="217" t="s">
        <v>201</v>
      </c>
    </row>
    <row r="139" s="2" customFormat="1" ht="16.5" customHeight="1">
      <c r="A139" s="34"/>
      <c r="B139" s="35"/>
      <c r="C139" s="219" t="s">
        <v>7</v>
      </c>
      <c r="D139" s="219" t="s">
        <v>153</v>
      </c>
      <c r="E139" s="220" t="s">
        <v>202</v>
      </c>
      <c r="F139" s="221" t="s">
        <v>203</v>
      </c>
      <c r="G139" s="222" t="s">
        <v>137</v>
      </c>
      <c r="H139" s="223">
        <v>2</v>
      </c>
      <c r="I139" s="224"/>
      <c r="J139" s="225">
        <f>ROUND(I139*H139,2)</f>
        <v>0</v>
      </c>
      <c r="K139" s="221" t="s">
        <v>138</v>
      </c>
      <c r="L139" s="226"/>
      <c r="M139" s="227" t="s">
        <v>1</v>
      </c>
      <c r="N139" s="228" t="s">
        <v>40</v>
      </c>
      <c r="O139" s="87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7" t="s">
        <v>156</v>
      </c>
      <c r="AT139" s="217" t="s">
        <v>153</v>
      </c>
      <c r="AU139" s="217" t="s">
        <v>83</v>
      </c>
      <c r="AY139" s="13" t="s">
        <v>118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3" t="s">
        <v>83</v>
      </c>
      <c r="BK139" s="218">
        <f>ROUND(I139*H139,2)</f>
        <v>0</v>
      </c>
      <c r="BL139" s="13" t="s">
        <v>156</v>
      </c>
      <c r="BM139" s="217" t="s">
        <v>204</v>
      </c>
    </row>
    <row r="140" s="2" customFormat="1" ht="16.5" customHeight="1">
      <c r="A140" s="34"/>
      <c r="B140" s="35"/>
      <c r="C140" s="219" t="s">
        <v>205</v>
      </c>
      <c r="D140" s="219" t="s">
        <v>153</v>
      </c>
      <c r="E140" s="220" t="s">
        <v>206</v>
      </c>
      <c r="F140" s="221" t="s">
        <v>207</v>
      </c>
      <c r="G140" s="222" t="s">
        <v>137</v>
      </c>
      <c r="H140" s="223">
        <v>3</v>
      </c>
      <c r="I140" s="224"/>
      <c r="J140" s="225">
        <f>ROUND(I140*H140,2)</f>
        <v>0</v>
      </c>
      <c r="K140" s="221" t="s">
        <v>138</v>
      </c>
      <c r="L140" s="226"/>
      <c r="M140" s="227" t="s">
        <v>1</v>
      </c>
      <c r="N140" s="228" t="s">
        <v>40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7" t="s">
        <v>156</v>
      </c>
      <c r="AT140" s="217" t="s">
        <v>153</v>
      </c>
      <c r="AU140" s="217" t="s">
        <v>83</v>
      </c>
      <c r="AY140" s="13" t="s">
        <v>118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3" t="s">
        <v>83</v>
      </c>
      <c r="BK140" s="218">
        <f>ROUND(I140*H140,2)</f>
        <v>0</v>
      </c>
      <c r="BL140" s="13" t="s">
        <v>156</v>
      </c>
      <c r="BM140" s="217" t="s">
        <v>208</v>
      </c>
    </row>
    <row r="141" s="2" customFormat="1" ht="24.15" customHeight="1">
      <c r="A141" s="34"/>
      <c r="B141" s="35"/>
      <c r="C141" s="219" t="s">
        <v>209</v>
      </c>
      <c r="D141" s="219" t="s">
        <v>153</v>
      </c>
      <c r="E141" s="220" t="s">
        <v>210</v>
      </c>
      <c r="F141" s="221" t="s">
        <v>211</v>
      </c>
      <c r="G141" s="222" t="s">
        <v>137</v>
      </c>
      <c r="H141" s="223">
        <v>3</v>
      </c>
      <c r="I141" s="224"/>
      <c r="J141" s="225">
        <f>ROUND(I141*H141,2)</f>
        <v>0</v>
      </c>
      <c r="K141" s="221" t="s">
        <v>138</v>
      </c>
      <c r="L141" s="226"/>
      <c r="M141" s="227" t="s">
        <v>1</v>
      </c>
      <c r="N141" s="228" t="s">
        <v>40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7" t="s">
        <v>156</v>
      </c>
      <c r="AT141" s="217" t="s">
        <v>153</v>
      </c>
      <c r="AU141" s="217" t="s">
        <v>83</v>
      </c>
      <c r="AY141" s="13" t="s">
        <v>118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3" t="s">
        <v>83</v>
      </c>
      <c r="BK141" s="218">
        <f>ROUND(I141*H141,2)</f>
        <v>0</v>
      </c>
      <c r="BL141" s="13" t="s">
        <v>156</v>
      </c>
      <c r="BM141" s="217" t="s">
        <v>212</v>
      </c>
    </row>
    <row r="142" s="2" customFormat="1" ht="16.5" customHeight="1">
      <c r="A142" s="34"/>
      <c r="B142" s="35"/>
      <c r="C142" s="219" t="s">
        <v>213</v>
      </c>
      <c r="D142" s="219" t="s">
        <v>153</v>
      </c>
      <c r="E142" s="220" t="s">
        <v>214</v>
      </c>
      <c r="F142" s="221" t="s">
        <v>215</v>
      </c>
      <c r="G142" s="222" t="s">
        <v>137</v>
      </c>
      <c r="H142" s="223">
        <v>3</v>
      </c>
      <c r="I142" s="224"/>
      <c r="J142" s="225">
        <f>ROUND(I142*H142,2)</f>
        <v>0</v>
      </c>
      <c r="K142" s="221" t="s">
        <v>138</v>
      </c>
      <c r="L142" s="226"/>
      <c r="M142" s="227" t="s">
        <v>1</v>
      </c>
      <c r="N142" s="228" t="s">
        <v>40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7" t="s">
        <v>156</v>
      </c>
      <c r="AT142" s="217" t="s">
        <v>153</v>
      </c>
      <c r="AU142" s="217" t="s">
        <v>83</v>
      </c>
      <c r="AY142" s="13" t="s">
        <v>118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3" t="s">
        <v>83</v>
      </c>
      <c r="BK142" s="218">
        <f>ROUND(I142*H142,2)</f>
        <v>0</v>
      </c>
      <c r="BL142" s="13" t="s">
        <v>156</v>
      </c>
      <c r="BM142" s="217" t="s">
        <v>216</v>
      </c>
    </row>
    <row r="143" s="2" customFormat="1" ht="33" customHeight="1">
      <c r="A143" s="34"/>
      <c r="B143" s="35"/>
      <c r="C143" s="219" t="s">
        <v>217</v>
      </c>
      <c r="D143" s="219" t="s">
        <v>153</v>
      </c>
      <c r="E143" s="220" t="s">
        <v>218</v>
      </c>
      <c r="F143" s="221" t="s">
        <v>219</v>
      </c>
      <c r="G143" s="222" t="s">
        <v>137</v>
      </c>
      <c r="H143" s="223">
        <v>3</v>
      </c>
      <c r="I143" s="224"/>
      <c r="J143" s="225">
        <f>ROUND(I143*H143,2)</f>
        <v>0</v>
      </c>
      <c r="K143" s="221" t="s">
        <v>138</v>
      </c>
      <c r="L143" s="226"/>
      <c r="M143" s="227" t="s">
        <v>1</v>
      </c>
      <c r="N143" s="228" t="s">
        <v>40</v>
      </c>
      <c r="O143" s="87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7" t="s">
        <v>156</v>
      </c>
      <c r="AT143" s="217" t="s">
        <v>153</v>
      </c>
      <c r="AU143" s="217" t="s">
        <v>83</v>
      </c>
      <c r="AY143" s="13" t="s">
        <v>118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3" t="s">
        <v>83</v>
      </c>
      <c r="BK143" s="218">
        <f>ROUND(I143*H143,2)</f>
        <v>0</v>
      </c>
      <c r="BL143" s="13" t="s">
        <v>156</v>
      </c>
      <c r="BM143" s="217" t="s">
        <v>220</v>
      </c>
    </row>
    <row r="144" s="2" customFormat="1" ht="37.8" customHeight="1">
      <c r="A144" s="34"/>
      <c r="B144" s="35"/>
      <c r="C144" s="219" t="s">
        <v>221</v>
      </c>
      <c r="D144" s="219" t="s">
        <v>153</v>
      </c>
      <c r="E144" s="220" t="s">
        <v>222</v>
      </c>
      <c r="F144" s="221" t="s">
        <v>223</v>
      </c>
      <c r="G144" s="222" t="s">
        <v>137</v>
      </c>
      <c r="H144" s="223">
        <v>1</v>
      </c>
      <c r="I144" s="224"/>
      <c r="J144" s="225">
        <f>ROUND(I144*H144,2)</f>
        <v>0</v>
      </c>
      <c r="K144" s="221" t="s">
        <v>138</v>
      </c>
      <c r="L144" s="226"/>
      <c r="M144" s="227" t="s">
        <v>1</v>
      </c>
      <c r="N144" s="228" t="s">
        <v>40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7" t="s">
        <v>156</v>
      </c>
      <c r="AT144" s="217" t="s">
        <v>153</v>
      </c>
      <c r="AU144" s="217" t="s">
        <v>83</v>
      </c>
      <c r="AY144" s="13" t="s">
        <v>118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3" t="s">
        <v>83</v>
      </c>
      <c r="BK144" s="218">
        <f>ROUND(I144*H144,2)</f>
        <v>0</v>
      </c>
      <c r="BL144" s="13" t="s">
        <v>156</v>
      </c>
      <c r="BM144" s="217" t="s">
        <v>224</v>
      </c>
    </row>
    <row r="145" s="2" customFormat="1" ht="33" customHeight="1">
      <c r="A145" s="34"/>
      <c r="B145" s="35"/>
      <c r="C145" s="219" t="s">
        <v>225</v>
      </c>
      <c r="D145" s="219" t="s">
        <v>153</v>
      </c>
      <c r="E145" s="220" t="s">
        <v>226</v>
      </c>
      <c r="F145" s="221" t="s">
        <v>227</v>
      </c>
      <c r="G145" s="222" t="s">
        <v>137</v>
      </c>
      <c r="H145" s="223">
        <v>1</v>
      </c>
      <c r="I145" s="224"/>
      <c r="J145" s="225">
        <f>ROUND(I145*H145,2)</f>
        <v>0</v>
      </c>
      <c r="K145" s="221" t="s">
        <v>138</v>
      </c>
      <c r="L145" s="226"/>
      <c r="M145" s="227" t="s">
        <v>1</v>
      </c>
      <c r="N145" s="228" t="s">
        <v>40</v>
      </c>
      <c r="O145" s="87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7" t="s">
        <v>156</v>
      </c>
      <c r="AT145" s="217" t="s">
        <v>153</v>
      </c>
      <c r="AU145" s="217" t="s">
        <v>83</v>
      </c>
      <c r="AY145" s="13" t="s">
        <v>118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3" t="s">
        <v>83</v>
      </c>
      <c r="BK145" s="218">
        <f>ROUND(I145*H145,2)</f>
        <v>0</v>
      </c>
      <c r="BL145" s="13" t="s">
        <v>156</v>
      </c>
      <c r="BM145" s="217" t="s">
        <v>228</v>
      </c>
    </row>
    <row r="146" s="2" customFormat="1" ht="16.5" customHeight="1">
      <c r="A146" s="34"/>
      <c r="B146" s="35"/>
      <c r="C146" s="219" t="s">
        <v>229</v>
      </c>
      <c r="D146" s="219" t="s">
        <v>153</v>
      </c>
      <c r="E146" s="220" t="s">
        <v>230</v>
      </c>
      <c r="F146" s="221" t="s">
        <v>231</v>
      </c>
      <c r="G146" s="222" t="s">
        <v>137</v>
      </c>
      <c r="H146" s="223">
        <v>8</v>
      </c>
      <c r="I146" s="224"/>
      <c r="J146" s="225">
        <f>ROUND(I146*H146,2)</f>
        <v>0</v>
      </c>
      <c r="K146" s="221" t="s">
        <v>138</v>
      </c>
      <c r="L146" s="226"/>
      <c r="M146" s="227" t="s">
        <v>1</v>
      </c>
      <c r="N146" s="228" t="s">
        <v>40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7" t="s">
        <v>156</v>
      </c>
      <c r="AT146" s="217" t="s">
        <v>153</v>
      </c>
      <c r="AU146" s="217" t="s">
        <v>83</v>
      </c>
      <c r="AY146" s="13" t="s">
        <v>118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3" t="s">
        <v>83</v>
      </c>
      <c r="BK146" s="218">
        <f>ROUND(I146*H146,2)</f>
        <v>0</v>
      </c>
      <c r="BL146" s="13" t="s">
        <v>156</v>
      </c>
      <c r="BM146" s="217" t="s">
        <v>232</v>
      </c>
    </row>
    <row r="147" s="2" customFormat="1" ht="24.15" customHeight="1">
      <c r="A147" s="34"/>
      <c r="B147" s="35"/>
      <c r="C147" s="219" t="s">
        <v>233</v>
      </c>
      <c r="D147" s="219" t="s">
        <v>153</v>
      </c>
      <c r="E147" s="220" t="s">
        <v>234</v>
      </c>
      <c r="F147" s="221" t="s">
        <v>235</v>
      </c>
      <c r="G147" s="222" t="s">
        <v>137</v>
      </c>
      <c r="H147" s="223">
        <v>5</v>
      </c>
      <c r="I147" s="224"/>
      <c r="J147" s="225">
        <f>ROUND(I147*H147,2)</f>
        <v>0</v>
      </c>
      <c r="K147" s="221" t="s">
        <v>138</v>
      </c>
      <c r="L147" s="226"/>
      <c r="M147" s="227" t="s">
        <v>1</v>
      </c>
      <c r="N147" s="228" t="s">
        <v>40</v>
      </c>
      <c r="O147" s="87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7" t="s">
        <v>156</v>
      </c>
      <c r="AT147" s="217" t="s">
        <v>153</v>
      </c>
      <c r="AU147" s="217" t="s">
        <v>83</v>
      </c>
      <c r="AY147" s="13" t="s">
        <v>118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3" t="s">
        <v>83</v>
      </c>
      <c r="BK147" s="218">
        <f>ROUND(I147*H147,2)</f>
        <v>0</v>
      </c>
      <c r="BL147" s="13" t="s">
        <v>156</v>
      </c>
      <c r="BM147" s="217" t="s">
        <v>236</v>
      </c>
    </row>
    <row r="148" s="2" customFormat="1" ht="24.15" customHeight="1">
      <c r="A148" s="34"/>
      <c r="B148" s="35"/>
      <c r="C148" s="219" t="s">
        <v>237</v>
      </c>
      <c r="D148" s="219" t="s">
        <v>153</v>
      </c>
      <c r="E148" s="220" t="s">
        <v>238</v>
      </c>
      <c r="F148" s="221" t="s">
        <v>239</v>
      </c>
      <c r="G148" s="222" t="s">
        <v>137</v>
      </c>
      <c r="H148" s="223">
        <v>10</v>
      </c>
      <c r="I148" s="224"/>
      <c r="J148" s="225">
        <f>ROUND(I148*H148,2)</f>
        <v>0</v>
      </c>
      <c r="K148" s="221" t="s">
        <v>138</v>
      </c>
      <c r="L148" s="226"/>
      <c r="M148" s="227" t="s">
        <v>1</v>
      </c>
      <c r="N148" s="228" t="s">
        <v>40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7" t="s">
        <v>156</v>
      </c>
      <c r="AT148" s="217" t="s">
        <v>153</v>
      </c>
      <c r="AU148" s="217" t="s">
        <v>83</v>
      </c>
      <c r="AY148" s="13" t="s">
        <v>118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3" t="s">
        <v>83</v>
      </c>
      <c r="BK148" s="218">
        <f>ROUND(I148*H148,2)</f>
        <v>0</v>
      </c>
      <c r="BL148" s="13" t="s">
        <v>156</v>
      </c>
      <c r="BM148" s="217" t="s">
        <v>240</v>
      </c>
    </row>
    <row r="149" s="2" customFormat="1" ht="24.15" customHeight="1">
      <c r="A149" s="34"/>
      <c r="B149" s="35"/>
      <c r="C149" s="219" t="s">
        <v>241</v>
      </c>
      <c r="D149" s="219" t="s">
        <v>153</v>
      </c>
      <c r="E149" s="220" t="s">
        <v>242</v>
      </c>
      <c r="F149" s="221" t="s">
        <v>243</v>
      </c>
      <c r="G149" s="222" t="s">
        <v>137</v>
      </c>
      <c r="H149" s="223">
        <v>2</v>
      </c>
      <c r="I149" s="224"/>
      <c r="J149" s="225">
        <f>ROUND(I149*H149,2)</f>
        <v>0</v>
      </c>
      <c r="K149" s="221" t="s">
        <v>138</v>
      </c>
      <c r="L149" s="226"/>
      <c r="M149" s="227" t="s">
        <v>1</v>
      </c>
      <c r="N149" s="228" t="s">
        <v>40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7" t="s">
        <v>156</v>
      </c>
      <c r="AT149" s="217" t="s">
        <v>153</v>
      </c>
      <c r="AU149" s="217" t="s">
        <v>83</v>
      </c>
      <c r="AY149" s="13" t="s">
        <v>118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3" t="s">
        <v>83</v>
      </c>
      <c r="BK149" s="218">
        <f>ROUND(I149*H149,2)</f>
        <v>0</v>
      </c>
      <c r="BL149" s="13" t="s">
        <v>156</v>
      </c>
      <c r="BM149" s="217" t="s">
        <v>244</v>
      </c>
    </row>
    <row r="150" s="2" customFormat="1" ht="24.15" customHeight="1">
      <c r="A150" s="34"/>
      <c r="B150" s="35"/>
      <c r="C150" s="219" t="s">
        <v>245</v>
      </c>
      <c r="D150" s="219" t="s">
        <v>153</v>
      </c>
      <c r="E150" s="220" t="s">
        <v>246</v>
      </c>
      <c r="F150" s="221" t="s">
        <v>247</v>
      </c>
      <c r="G150" s="222" t="s">
        <v>137</v>
      </c>
      <c r="H150" s="223">
        <v>2</v>
      </c>
      <c r="I150" s="224"/>
      <c r="J150" s="225">
        <f>ROUND(I150*H150,2)</f>
        <v>0</v>
      </c>
      <c r="K150" s="221" t="s">
        <v>138</v>
      </c>
      <c r="L150" s="226"/>
      <c r="M150" s="227" t="s">
        <v>1</v>
      </c>
      <c r="N150" s="228" t="s">
        <v>40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7" t="s">
        <v>156</v>
      </c>
      <c r="AT150" s="217" t="s">
        <v>153</v>
      </c>
      <c r="AU150" s="217" t="s">
        <v>83</v>
      </c>
      <c r="AY150" s="13" t="s">
        <v>118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3" t="s">
        <v>83</v>
      </c>
      <c r="BK150" s="218">
        <f>ROUND(I150*H150,2)</f>
        <v>0</v>
      </c>
      <c r="BL150" s="13" t="s">
        <v>156</v>
      </c>
      <c r="BM150" s="217" t="s">
        <v>248</v>
      </c>
    </row>
    <row r="151" s="2" customFormat="1" ht="24.15" customHeight="1">
      <c r="A151" s="34"/>
      <c r="B151" s="35"/>
      <c r="C151" s="219" t="s">
        <v>249</v>
      </c>
      <c r="D151" s="219" t="s">
        <v>153</v>
      </c>
      <c r="E151" s="220" t="s">
        <v>250</v>
      </c>
      <c r="F151" s="221" t="s">
        <v>251</v>
      </c>
      <c r="G151" s="222" t="s">
        <v>137</v>
      </c>
      <c r="H151" s="223">
        <v>2</v>
      </c>
      <c r="I151" s="224"/>
      <c r="J151" s="225">
        <f>ROUND(I151*H151,2)</f>
        <v>0</v>
      </c>
      <c r="K151" s="221" t="s">
        <v>138</v>
      </c>
      <c r="L151" s="226"/>
      <c r="M151" s="227" t="s">
        <v>1</v>
      </c>
      <c r="N151" s="228" t="s">
        <v>40</v>
      </c>
      <c r="O151" s="87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7" t="s">
        <v>156</v>
      </c>
      <c r="AT151" s="217" t="s">
        <v>153</v>
      </c>
      <c r="AU151" s="217" t="s">
        <v>83</v>
      </c>
      <c r="AY151" s="13" t="s">
        <v>118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3" t="s">
        <v>83</v>
      </c>
      <c r="BK151" s="218">
        <f>ROUND(I151*H151,2)</f>
        <v>0</v>
      </c>
      <c r="BL151" s="13" t="s">
        <v>156</v>
      </c>
      <c r="BM151" s="217" t="s">
        <v>252</v>
      </c>
    </row>
    <row r="152" s="2" customFormat="1" ht="24.15" customHeight="1">
      <c r="A152" s="34"/>
      <c r="B152" s="35"/>
      <c r="C152" s="219" t="s">
        <v>253</v>
      </c>
      <c r="D152" s="219" t="s">
        <v>153</v>
      </c>
      <c r="E152" s="220" t="s">
        <v>254</v>
      </c>
      <c r="F152" s="221" t="s">
        <v>255</v>
      </c>
      <c r="G152" s="222" t="s">
        <v>137</v>
      </c>
      <c r="H152" s="223">
        <v>8</v>
      </c>
      <c r="I152" s="224"/>
      <c r="J152" s="225">
        <f>ROUND(I152*H152,2)</f>
        <v>0</v>
      </c>
      <c r="K152" s="221" t="s">
        <v>138</v>
      </c>
      <c r="L152" s="226"/>
      <c r="M152" s="227" t="s">
        <v>1</v>
      </c>
      <c r="N152" s="228" t="s">
        <v>40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7" t="s">
        <v>156</v>
      </c>
      <c r="AT152" s="217" t="s">
        <v>153</v>
      </c>
      <c r="AU152" s="217" t="s">
        <v>83</v>
      </c>
      <c r="AY152" s="13" t="s">
        <v>118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3" t="s">
        <v>83</v>
      </c>
      <c r="BK152" s="218">
        <f>ROUND(I152*H152,2)</f>
        <v>0</v>
      </c>
      <c r="BL152" s="13" t="s">
        <v>156</v>
      </c>
      <c r="BM152" s="217" t="s">
        <v>256</v>
      </c>
    </row>
    <row r="153" s="2" customFormat="1" ht="16.5" customHeight="1">
      <c r="A153" s="34"/>
      <c r="B153" s="35"/>
      <c r="C153" s="219" t="s">
        <v>257</v>
      </c>
      <c r="D153" s="219" t="s">
        <v>153</v>
      </c>
      <c r="E153" s="220" t="s">
        <v>258</v>
      </c>
      <c r="F153" s="221" t="s">
        <v>259</v>
      </c>
      <c r="G153" s="222" t="s">
        <v>137</v>
      </c>
      <c r="H153" s="223">
        <v>1</v>
      </c>
      <c r="I153" s="224"/>
      <c r="J153" s="225">
        <f>ROUND(I153*H153,2)</f>
        <v>0</v>
      </c>
      <c r="K153" s="221" t="s">
        <v>138</v>
      </c>
      <c r="L153" s="226"/>
      <c r="M153" s="227" t="s">
        <v>1</v>
      </c>
      <c r="N153" s="228" t="s">
        <v>40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7" t="s">
        <v>156</v>
      </c>
      <c r="AT153" s="217" t="s">
        <v>153</v>
      </c>
      <c r="AU153" s="217" t="s">
        <v>83</v>
      </c>
      <c r="AY153" s="13" t="s">
        <v>118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3" t="s">
        <v>83</v>
      </c>
      <c r="BK153" s="218">
        <f>ROUND(I153*H153,2)</f>
        <v>0</v>
      </c>
      <c r="BL153" s="13" t="s">
        <v>156</v>
      </c>
      <c r="BM153" s="217" t="s">
        <v>260</v>
      </c>
    </row>
    <row r="154" s="2" customFormat="1" ht="33" customHeight="1">
      <c r="A154" s="34"/>
      <c r="B154" s="35"/>
      <c r="C154" s="219" t="s">
        <v>261</v>
      </c>
      <c r="D154" s="219" t="s">
        <v>153</v>
      </c>
      <c r="E154" s="220" t="s">
        <v>262</v>
      </c>
      <c r="F154" s="221" t="s">
        <v>263</v>
      </c>
      <c r="G154" s="222" t="s">
        <v>137</v>
      </c>
      <c r="H154" s="223">
        <v>2</v>
      </c>
      <c r="I154" s="224"/>
      <c r="J154" s="225">
        <f>ROUND(I154*H154,2)</f>
        <v>0</v>
      </c>
      <c r="K154" s="221" t="s">
        <v>138</v>
      </c>
      <c r="L154" s="226"/>
      <c r="M154" s="227" t="s">
        <v>1</v>
      </c>
      <c r="N154" s="228" t="s">
        <v>40</v>
      </c>
      <c r="O154" s="87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7" t="s">
        <v>156</v>
      </c>
      <c r="AT154" s="217" t="s">
        <v>153</v>
      </c>
      <c r="AU154" s="217" t="s">
        <v>83</v>
      </c>
      <c r="AY154" s="13" t="s">
        <v>118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3" t="s">
        <v>83</v>
      </c>
      <c r="BK154" s="218">
        <f>ROUND(I154*H154,2)</f>
        <v>0</v>
      </c>
      <c r="BL154" s="13" t="s">
        <v>156</v>
      </c>
      <c r="BM154" s="217" t="s">
        <v>264</v>
      </c>
    </row>
    <row r="155" s="2" customFormat="1" ht="16.5" customHeight="1">
      <c r="A155" s="34"/>
      <c r="B155" s="35"/>
      <c r="C155" s="219" t="s">
        <v>265</v>
      </c>
      <c r="D155" s="219" t="s">
        <v>153</v>
      </c>
      <c r="E155" s="220" t="s">
        <v>266</v>
      </c>
      <c r="F155" s="221" t="s">
        <v>267</v>
      </c>
      <c r="G155" s="222" t="s">
        <v>137</v>
      </c>
      <c r="H155" s="223">
        <v>3</v>
      </c>
      <c r="I155" s="224"/>
      <c r="J155" s="225">
        <f>ROUND(I155*H155,2)</f>
        <v>0</v>
      </c>
      <c r="K155" s="221" t="s">
        <v>138</v>
      </c>
      <c r="L155" s="226"/>
      <c r="M155" s="227" t="s">
        <v>1</v>
      </c>
      <c r="N155" s="228" t="s">
        <v>40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7" t="s">
        <v>156</v>
      </c>
      <c r="AT155" s="217" t="s">
        <v>153</v>
      </c>
      <c r="AU155" s="217" t="s">
        <v>83</v>
      </c>
      <c r="AY155" s="13" t="s">
        <v>118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3" t="s">
        <v>83</v>
      </c>
      <c r="BK155" s="218">
        <f>ROUND(I155*H155,2)</f>
        <v>0</v>
      </c>
      <c r="BL155" s="13" t="s">
        <v>156</v>
      </c>
      <c r="BM155" s="217" t="s">
        <v>268</v>
      </c>
    </row>
    <row r="156" s="2" customFormat="1" ht="16.5" customHeight="1">
      <c r="A156" s="34"/>
      <c r="B156" s="35"/>
      <c r="C156" s="219" t="s">
        <v>269</v>
      </c>
      <c r="D156" s="219" t="s">
        <v>153</v>
      </c>
      <c r="E156" s="220" t="s">
        <v>270</v>
      </c>
      <c r="F156" s="221" t="s">
        <v>271</v>
      </c>
      <c r="G156" s="222" t="s">
        <v>137</v>
      </c>
      <c r="H156" s="223">
        <v>3</v>
      </c>
      <c r="I156" s="224"/>
      <c r="J156" s="225">
        <f>ROUND(I156*H156,2)</f>
        <v>0</v>
      </c>
      <c r="K156" s="221" t="s">
        <v>138</v>
      </c>
      <c r="L156" s="226"/>
      <c r="M156" s="227" t="s">
        <v>1</v>
      </c>
      <c r="N156" s="228" t="s">
        <v>40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7" t="s">
        <v>156</v>
      </c>
      <c r="AT156" s="217" t="s">
        <v>153</v>
      </c>
      <c r="AU156" s="217" t="s">
        <v>83</v>
      </c>
      <c r="AY156" s="13" t="s">
        <v>118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3" t="s">
        <v>83</v>
      </c>
      <c r="BK156" s="218">
        <f>ROUND(I156*H156,2)</f>
        <v>0</v>
      </c>
      <c r="BL156" s="13" t="s">
        <v>156</v>
      </c>
      <c r="BM156" s="217" t="s">
        <v>272</v>
      </c>
    </row>
    <row r="157" s="2" customFormat="1" ht="24.15" customHeight="1">
      <c r="A157" s="34"/>
      <c r="B157" s="35"/>
      <c r="C157" s="219" t="s">
        <v>273</v>
      </c>
      <c r="D157" s="219" t="s">
        <v>153</v>
      </c>
      <c r="E157" s="220" t="s">
        <v>274</v>
      </c>
      <c r="F157" s="221" t="s">
        <v>275</v>
      </c>
      <c r="G157" s="222" t="s">
        <v>137</v>
      </c>
      <c r="H157" s="223">
        <v>3</v>
      </c>
      <c r="I157" s="224"/>
      <c r="J157" s="225">
        <f>ROUND(I157*H157,2)</f>
        <v>0</v>
      </c>
      <c r="K157" s="221" t="s">
        <v>138</v>
      </c>
      <c r="L157" s="226"/>
      <c r="M157" s="227" t="s">
        <v>1</v>
      </c>
      <c r="N157" s="228" t="s">
        <v>40</v>
      </c>
      <c r="O157" s="87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7" t="s">
        <v>156</v>
      </c>
      <c r="AT157" s="217" t="s">
        <v>153</v>
      </c>
      <c r="AU157" s="217" t="s">
        <v>83</v>
      </c>
      <c r="AY157" s="13" t="s">
        <v>118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3" t="s">
        <v>83</v>
      </c>
      <c r="BK157" s="218">
        <f>ROUND(I157*H157,2)</f>
        <v>0</v>
      </c>
      <c r="BL157" s="13" t="s">
        <v>156</v>
      </c>
      <c r="BM157" s="217" t="s">
        <v>276</v>
      </c>
    </row>
    <row r="158" s="2" customFormat="1" ht="21.75" customHeight="1">
      <c r="A158" s="34"/>
      <c r="B158" s="35"/>
      <c r="C158" s="219" t="s">
        <v>277</v>
      </c>
      <c r="D158" s="219" t="s">
        <v>153</v>
      </c>
      <c r="E158" s="220" t="s">
        <v>278</v>
      </c>
      <c r="F158" s="221" t="s">
        <v>279</v>
      </c>
      <c r="G158" s="222" t="s">
        <v>137</v>
      </c>
      <c r="H158" s="223">
        <v>10</v>
      </c>
      <c r="I158" s="224"/>
      <c r="J158" s="225">
        <f>ROUND(I158*H158,2)</f>
        <v>0</v>
      </c>
      <c r="K158" s="221" t="s">
        <v>138</v>
      </c>
      <c r="L158" s="226"/>
      <c r="M158" s="227" t="s">
        <v>1</v>
      </c>
      <c r="N158" s="228" t="s">
        <v>40</v>
      </c>
      <c r="O158" s="87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7" t="s">
        <v>156</v>
      </c>
      <c r="AT158" s="217" t="s">
        <v>153</v>
      </c>
      <c r="AU158" s="217" t="s">
        <v>83</v>
      </c>
      <c r="AY158" s="13" t="s">
        <v>118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3" t="s">
        <v>83</v>
      </c>
      <c r="BK158" s="218">
        <f>ROUND(I158*H158,2)</f>
        <v>0</v>
      </c>
      <c r="BL158" s="13" t="s">
        <v>156</v>
      </c>
      <c r="BM158" s="217" t="s">
        <v>280</v>
      </c>
    </row>
    <row r="159" s="2" customFormat="1" ht="24.15" customHeight="1">
      <c r="A159" s="34"/>
      <c r="B159" s="35"/>
      <c r="C159" s="219" t="s">
        <v>281</v>
      </c>
      <c r="D159" s="219" t="s">
        <v>153</v>
      </c>
      <c r="E159" s="220" t="s">
        <v>282</v>
      </c>
      <c r="F159" s="221" t="s">
        <v>283</v>
      </c>
      <c r="G159" s="222" t="s">
        <v>137</v>
      </c>
      <c r="H159" s="223">
        <v>2</v>
      </c>
      <c r="I159" s="224"/>
      <c r="J159" s="225">
        <f>ROUND(I159*H159,2)</f>
        <v>0</v>
      </c>
      <c r="K159" s="221" t="s">
        <v>138</v>
      </c>
      <c r="L159" s="226"/>
      <c r="M159" s="227" t="s">
        <v>1</v>
      </c>
      <c r="N159" s="228" t="s">
        <v>40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7" t="s">
        <v>156</v>
      </c>
      <c r="AT159" s="217" t="s">
        <v>153</v>
      </c>
      <c r="AU159" s="217" t="s">
        <v>83</v>
      </c>
      <c r="AY159" s="13" t="s">
        <v>118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3" t="s">
        <v>83</v>
      </c>
      <c r="BK159" s="218">
        <f>ROUND(I159*H159,2)</f>
        <v>0</v>
      </c>
      <c r="BL159" s="13" t="s">
        <v>156</v>
      </c>
      <c r="BM159" s="217" t="s">
        <v>284</v>
      </c>
    </row>
    <row r="160" s="2" customFormat="1" ht="49.05" customHeight="1">
      <c r="A160" s="34"/>
      <c r="B160" s="35"/>
      <c r="C160" s="219" t="s">
        <v>285</v>
      </c>
      <c r="D160" s="219" t="s">
        <v>153</v>
      </c>
      <c r="E160" s="220" t="s">
        <v>286</v>
      </c>
      <c r="F160" s="221" t="s">
        <v>287</v>
      </c>
      <c r="G160" s="222" t="s">
        <v>137</v>
      </c>
      <c r="H160" s="223">
        <v>8</v>
      </c>
      <c r="I160" s="224"/>
      <c r="J160" s="225">
        <f>ROUND(I160*H160,2)</f>
        <v>0</v>
      </c>
      <c r="K160" s="221" t="s">
        <v>138</v>
      </c>
      <c r="L160" s="226"/>
      <c r="M160" s="227" t="s">
        <v>1</v>
      </c>
      <c r="N160" s="228" t="s">
        <v>40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7" t="s">
        <v>156</v>
      </c>
      <c r="AT160" s="217" t="s">
        <v>153</v>
      </c>
      <c r="AU160" s="217" t="s">
        <v>83</v>
      </c>
      <c r="AY160" s="13" t="s">
        <v>118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3" t="s">
        <v>83</v>
      </c>
      <c r="BK160" s="218">
        <f>ROUND(I160*H160,2)</f>
        <v>0</v>
      </c>
      <c r="BL160" s="13" t="s">
        <v>156</v>
      </c>
      <c r="BM160" s="217" t="s">
        <v>288</v>
      </c>
    </row>
    <row r="161" s="2" customFormat="1" ht="44.25" customHeight="1">
      <c r="A161" s="34"/>
      <c r="B161" s="35"/>
      <c r="C161" s="219" t="s">
        <v>289</v>
      </c>
      <c r="D161" s="219" t="s">
        <v>153</v>
      </c>
      <c r="E161" s="220" t="s">
        <v>290</v>
      </c>
      <c r="F161" s="221" t="s">
        <v>291</v>
      </c>
      <c r="G161" s="222" t="s">
        <v>137</v>
      </c>
      <c r="H161" s="223">
        <v>30</v>
      </c>
      <c r="I161" s="224"/>
      <c r="J161" s="225">
        <f>ROUND(I161*H161,2)</f>
        <v>0</v>
      </c>
      <c r="K161" s="221" t="s">
        <v>138</v>
      </c>
      <c r="L161" s="226"/>
      <c r="M161" s="227" t="s">
        <v>1</v>
      </c>
      <c r="N161" s="228" t="s">
        <v>40</v>
      </c>
      <c r="O161" s="87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7" t="s">
        <v>156</v>
      </c>
      <c r="AT161" s="217" t="s">
        <v>153</v>
      </c>
      <c r="AU161" s="217" t="s">
        <v>83</v>
      </c>
      <c r="AY161" s="13" t="s">
        <v>118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3" t="s">
        <v>83</v>
      </c>
      <c r="BK161" s="218">
        <f>ROUND(I161*H161,2)</f>
        <v>0</v>
      </c>
      <c r="BL161" s="13" t="s">
        <v>156</v>
      </c>
      <c r="BM161" s="217" t="s">
        <v>292</v>
      </c>
    </row>
    <row r="162" s="2" customFormat="1" ht="49.05" customHeight="1">
      <c r="A162" s="34"/>
      <c r="B162" s="35"/>
      <c r="C162" s="219" t="s">
        <v>293</v>
      </c>
      <c r="D162" s="219" t="s">
        <v>153</v>
      </c>
      <c r="E162" s="220" t="s">
        <v>294</v>
      </c>
      <c r="F162" s="221" t="s">
        <v>295</v>
      </c>
      <c r="G162" s="222" t="s">
        <v>137</v>
      </c>
      <c r="H162" s="223">
        <v>2</v>
      </c>
      <c r="I162" s="224"/>
      <c r="J162" s="225">
        <f>ROUND(I162*H162,2)</f>
        <v>0</v>
      </c>
      <c r="K162" s="221" t="s">
        <v>138</v>
      </c>
      <c r="L162" s="226"/>
      <c r="M162" s="227" t="s">
        <v>1</v>
      </c>
      <c r="N162" s="228" t="s">
        <v>40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7" t="s">
        <v>156</v>
      </c>
      <c r="AT162" s="217" t="s">
        <v>153</v>
      </c>
      <c r="AU162" s="217" t="s">
        <v>83</v>
      </c>
      <c r="AY162" s="13" t="s">
        <v>118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3" t="s">
        <v>83</v>
      </c>
      <c r="BK162" s="218">
        <f>ROUND(I162*H162,2)</f>
        <v>0</v>
      </c>
      <c r="BL162" s="13" t="s">
        <v>156</v>
      </c>
      <c r="BM162" s="217" t="s">
        <v>296</v>
      </c>
    </row>
    <row r="163" s="2" customFormat="1" ht="44.25" customHeight="1">
      <c r="A163" s="34"/>
      <c r="B163" s="35"/>
      <c r="C163" s="219" t="s">
        <v>297</v>
      </c>
      <c r="D163" s="219" t="s">
        <v>153</v>
      </c>
      <c r="E163" s="220" t="s">
        <v>298</v>
      </c>
      <c r="F163" s="221" t="s">
        <v>299</v>
      </c>
      <c r="G163" s="222" t="s">
        <v>137</v>
      </c>
      <c r="H163" s="223">
        <v>30</v>
      </c>
      <c r="I163" s="224"/>
      <c r="J163" s="225">
        <f>ROUND(I163*H163,2)</f>
        <v>0</v>
      </c>
      <c r="K163" s="221" t="s">
        <v>138</v>
      </c>
      <c r="L163" s="226"/>
      <c r="M163" s="227" t="s">
        <v>1</v>
      </c>
      <c r="N163" s="228" t="s">
        <v>40</v>
      </c>
      <c r="O163" s="87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7" t="s">
        <v>156</v>
      </c>
      <c r="AT163" s="217" t="s">
        <v>153</v>
      </c>
      <c r="AU163" s="217" t="s">
        <v>83</v>
      </c>
      <c r="AY163" s="13" t="s">
        <v>118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3" t="s">
        <v>83</v>
      </c>
      <c r="BK163" s="218">
        <f>ROUND(I163*H163,2)</f>
        <v>0</v>
      </c>
      <c r="BL163" s="13" t="s">
        <v>156</v>
      </c>
      <c r="BM163" s="217" t="s">
        <v>300</v>
      </c>
    </row>
    <row r="164" s="2" customFormat="1" ht="44.25" customHeight="1">
      <c r="A164" s="34"/>
      <c r="B164" s="35"/>
      <c r="C164" s="219" t="s">
        <v>301</v>
      </c>
      <c r="D164" s="219" t="s">
        <v>153</v>
      </c>
      <c r="E164" s="220" t="s">
        <v>302</v>
      </c>
      <c r="F164" s="221" t="s">
        <v>303</v>
      </c>
      <c r="G164" s="222" t="s">
        <v>137</v>
      </c>
      <c r="H164" s="223">
        <v>4</v>
      </c>
      <c r="I164" s="224"/>
      <c r="J164" s="225">
        <f>ROUND(I164*H164,2)</f>
        <v>0</v>
      </c>
      <c r="K164" s="221" t="s">
        <v>138</v>
      </c>
      <c r="L164" s="226"/>
      <c r="M164" s="227" t="s">
        <v>1</v>
      </c>
      <c r="N164" s="228" t="s">
        <v>40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7" t="s">
        <v>156</v>
      </c>
      <c r="AT164" s="217" t="s">
        <v>153</v>
      </c>
      <c r="AU164" s="217" t="s">
        <v>83</v>
      </c>
      <c r="AY164" s="13" t="s">
        <v>118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3" t="s">
        <v>83</v>
      </c>
      <c r="BK164" s="218">
        <f>ROUND(I164*H164,2)</f>
        <v>0</v>
      </c>
      <c r="BL164" s="13" t="s">
        <v>156</v>
      </c>
      <c r="BM164" s="217" t="s">
        <v>304</v>
      </c>
    </row>
    <row r="165" s="2" customFormat="1" ht="44.25" customHeight="1">
      <c r="A165" s="34"/>
      <c r="B165" s="35"/>
      <c r="C165" s="219" t="s">
        <v>305</v>
      </c>
      <c r="D165" s="219" t="s">
        <v>153</v>
      </c>
      <c r="E165" s="220" t="s">
        <v>306</v>
      </c>
      <c r="F165" s="221" t="s">
        <v>307</v>
      </c>
      <c r="G165" s="222" t="s">
        <v>137</v>
      </c>
      <c r="H165" s="223">
        <v>8</v>
      </c>
      <c r="I165" s="224"/>
      <c r="J165" s="225">
        <f>ROUND(I165*H165,2)</f>
        <v>0</v>
      </c>
      <c r="K165" s="221" t="s">
        <v>138</v>
      </c>
      <c r="L165" s="226"/>
      <c r="M165" s="227" t="s">
        <v>1</v>
      </c>
      <c r="N165" s="228" t="s">
        <v>40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7" t="s">
        <v>156</v>
      </c>
      <c r="AT165" s="217" t="s">
        <v>153</v>
      </c>
      <c r="AU165" s="217" t="s">
        <v>83</v>
      </c>
      <c r="AY165" s="13" t="s">
        <v>118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3" t="s">
        <v>83</v>
      </c>
      <c r="BK165" s="218">
        <f>ROUND(I165*H165,2)</f>
        <v>0</v>
      </c>
      <c r="BL165" s="13" t="s">
        <v>156</v>
      </c>
      <c r="BM165" s="217" t="s">
        <v>308</v>
      </c>
    </row>
    <row r="166" s="2" customFormat="1" ht="44.25" customHeight="1">
      <c r="A166" s="34"/>
      <c r="B166" s="35"/>
      <c r="C166" s="219" t="s">
        <v>309</v>
      </c>
      <c r="D166" s="219" t="s">
        <v>153</v>
      </c>
      <c r="E166" s="220" t="s">
        <v>310</v>
      </c>
      <c r="F166" s="221" t="s">
        <v>311</v>
      </c>
      <c r="G166" s="222" t="s">
        <v>137</v>
      </c>
      <c r="H166" s="223">
        <v>2</v>
      </c>
      <c r="I166" s="224"/>
      <c r="J166" s="225">
        <f>ROUND(I166*H166,2)</f>
        <v>0</v>
      </c>
      <c r="K166" s="221" t="s">
        <v>138</v>
      </c>
      <c r="L166" s="226"/>
      <c r="M166" s="227" t="s">
        <v>1</v>
      </c>
      <c r="N166" s="228" t="s">
        <v>40</v>
      </c>
      <c r="O166" s="87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7" t="s">
        <v>156</v>
      </c>
      <c r="AT166" s="217" t="s">
        <v>153</v>
      </c>
      <c r="AU166" s="217" t="s">
        <v>83</v>
      </c>
      <c r="AY166" s="13" t="s">
        <v>118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3" t="s">
        <v>83</v>
      </c>
      <c r="BK166" s="218">
        <f>ROUND(I166*H166,2)</f>
        <v>0</v>
      </c>
      <c r="BL166" s="13" t="s">
        <v>156</v>
      </c>
      <c r="BM166" s="217" t="s">
        <v>312</v>
      </c>
    </row>
    <row r="167" s="2" customFormat="1" ht="55.5" customHeight="1">
      <c r="A167" s="34"/>
      <c r="B167" s="35"/>
      <c r="C167" s="219" t="s">
        <v>313</v>
      </c>
      <c r="D167" s="219" t="s">
        <v>153</v>
      </c>
      <c r="E167" s="220" t="s">
        <v>314</v>
      </c>
      <c r="F167" s="221" t="s">
        <v>315</v>
      </c>
      <c r="G167" s="222" t="s">
        <v>137</v>
      </c>
      <c r="H167" s="223">
        <v>1</v>
      </c>
      <c r="I167" s="224"/>
      <c r="J167" s="225">
        <f>ROUND(I167*H167,2)</f>
        <v>0</v>
      </c>
      <c r="K167" s="221" t="s">
        <v>138</v>
      </c>
      <c r="L167" s="226"/>
      <c r="M167" s="227" t="s">
        <v>1</v>
      </c>
      <c r="N167" s="228" t="s">
        <v>40</v>
      </c>
      <c r="O167" s="87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7" t="s">
        <v>156</v>
      </c>
      <c r="AT167" s="217" t="s">
        <v>153</v>
      </c>
      <c r="AU167" s="217" t="s">
        <v>83</v>
      </c>
      <c r="AY167" s="13" t="s">
        <v>118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3" t="s">
        <v>83</v>
      </c>
      <c r="BK167" s="218">
        <f>ROUND(I167*H167,2)</f>
        <v>0</v>
      </c>
      <c r="BL167" s="13" t="s">
        <v>156</v>
      </c>
      <c r="BM167" s="217" t="s">
        <v>316</v>
      </c>
    </row>
    <row r="168" s="2" customFormat="1" ht="37.8" customHeight="1">
      <c r="A168" s="34"/>
      <c r="B168" s="35"/>
      <c r="C168" s="219" t="s">
        <v>317</v>
      </c>
      <c r="D168" s="219" t="s">
        <v>153</v>
      </c>
      <c r="E168" s="220" t="s">
        <v>318</v>
      </c>
      <c r="F168" s="221" t="s">
        <v>319</v>
      </c>
      <c r="G168" s="222" t="s">
        <v>137</v>
      </c>
      <c r="H168" s="223">
        <v>1</v>
      </c>
      <c r="I168" s="224"/>
      <c r="J168" s="225">
        <f>ROUND(I168*H168,2)</f>
        <v>0</v>
      </c>
      <c r="K168" s="221" t="s">
        <v>138</v>
      </c>
      <c r="L168" s="226"/>
      <c r="M168" s="229" t="s">
        <v>1</v>
      </c>
      <c r="N168" s="230" t="s">
        <v>40</v>
      </c>
      <c r="O168" s="231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7" t="s">
        <v>156</v>
      </c>
      <c r="AT168" s="217" t="s">
        <v>153</v>
      </c>
      <c r="AU168" s="217" t="s">
        <v>83</v>
      </c>
      <c r="AY168" s="13" t="s">
        <v>118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3" t="s">
        <v>83</v>
      </c>
      <c r="BK168" s="218">
        <f>ROUND(I168*H168,2)</f>
        <v>0</v>
      </c>
      <c r="BL168" s="13" t="s">
        <v>156</v>
      </c>
      <c r="BM168" s="217" t="s">
        <v>320</v>
      </c>
    </row>
    <row r="169" s="2" customFormat="1" ht="6.96" customHeight="1">
      <c r="A169" s="34"/>
      <c r="B169" s="62"/>
      <c r="C169" s="63"/>
      <c r="D169" s="63"/>
      <c r="E169" s="63"/>
      <c r="F169" s="63"/>
      <c r="G169" s="63"/>
      <c r="H169" s="63"/>
      <c r="I169" s="63"/>
      <c r="J169" s="63"/>
      <c r="K169" s="63"/>
      <c r="L169" s="40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sheetProtection sheet="1" autoFilter="0" formatColumns="0" formatRows="0" objects="1" scenarios="1" spinCount="100000" saltValue="UG/VBGqtPoaa3A9XbNeun73ttM+p/CFUmS6HFCweKvYWG/fAU071oINyOeeF+aZGUCKQKQN9yYzdkMJ1iZ05Aw==" hashValue="9OWfG4yHjF4ZVrKMlJrxbNPifClGExblyrbY+0egH86tsyF6srgjxkBAFBxh3sc/TwFXchdwJTNjDScQWjvN0A==" algorithmName="SHA-512" password="CC35"/>
  <autoFilter ref="C116:K16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93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Údržba, opravy a odstraňování závad u SSZT - EZS,EPS a ASHS - 2024-05-2026-oblast Olomouc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321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20. 2. 2024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26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33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ROUND((SUM(BE118:BE125)),  2)</f>
        <v>0</v>
      </c>
      <c r="G33" s="34"/>
      <c r="H33" s="34"/>
      <c r="I33" s="151">
        <v>0.20999999999999999</v>
      </c>
      <c r="J33" s="150">
        <f>ROUND(((SUM(BE118:BE125))*I33),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ROUND((SUM(BF118:BF125)),  2)</f>
        <v>0</v>
      </c>
      <c r="G34" s="34"/>
      <c r="H34" s="34"/>
      <c r="I34" s="151">
        <v>0.12</v>
      </c>
      <c r="J34" s="150">
        <f>ROUND(((SUM(BF118:BF125))*I34),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ROUND((SUM(BG118:BG125)),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ROUND((SUM(BH118:BH125)),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ROUND((SUM(BI118:BI125)),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Údržba, opravy a odstraňování závad u SSZT - EZS,EPS a ASHS - 2024-05-2026-oblast Olomouc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ÚRS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Olomouc</v>
      </c>
      <c r="G89" s="36"/>
      <c r="H89" s="36"/>
      <c r="I89" s="28" t="s">
        <v>22</v>
      </c>
      <c r="J89" s="75" t="str">
        <f>IF(J12="","",J12)</f>
        <v>20. 2. 2024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>Janka Hojgrová , Ing.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99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100</v>
      </c>
    </row>
    <row r="97" s="9" customFormat="1" ht="24.96" customHeight="1">
      <c r="A97" s="9"/>
      <c r="B97" s="175"/>
      <c r="C97" s="176"/>
      <c r="D97" s="177" t="s">
        <v>322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J122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6"/>
      <c r="D108" s="36"/>
      <c r="E108" s="170" t="str">
        <f>E7</f>
        <v>Údržba, opravy a odstraňování závad u SSZT - EZS,EPS a ASHS - 2024-05-2026-oblast Olomouc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94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02 - ÚRS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>Olomouc</v>
      </c>
      <c r="G112" s="36"/>
      <c r="H112" s="36"/>
      <c r="I112" s="28" t="s">
        <v>22</v>
      </c>
      <c r="J112" s="75" t="str">
        <f>IF(J12="","",J12)</f>
        <v>20. 2. 2024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30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6"/>
      <c r="E115" s="36"/>
      <c r="F115" s="23" t="str">
        <f>IF(E18="","",E18)</f>
        <v>Vyplň údaj</v>
      </c>
      <c r="G115" s="36"/>
      <c r="H115" s="36"/>
      <c r="I115" s="28" t="s">
        <v>32</v>
      </c>
      <c r="J115" s="32" t="str">
        <f>E24</f>
        <v>Janka Hojgrová , Ing.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103</v>
      </c>
      <c r="D117" s="184" t="s">
        <v>60</v>
      </c>
      <c r="E117" s="184" t="s">
        <v>56</v>
      </c>
      <c r="F117" s="184" t="s">
        <v>57</v>
      </c>
      <c r="G117" s="184" t="s">
        <v>104</v>
      </c>
      <c r="H117" s="184" t="s">
        <v>105</v>
      </c>
      <c r="I117" s="184" t="s">
        <v>106</v>
      </c>
      <c r="J117" s="184" t="s">
        <v>98</v>
      </c>
      <c r="K117" s="185" t="s">
        <v>107</v>
      </c>
      <c r="L117" s="186"/>
      <c r="M117" s="96" t="s">
        <v>1</v>
      </c>
      <c r="N117" s="97" t="s">
        <v>39</v>
      </c>
      <c r="O117" s="97" t="s">
        <v>108</v>
      </c>
      <c r="P117" s="97" t="s">
        <v>109</v>
      </c>
      <c r="Q117" s="97" t="s">
        <v>110</v>
      </c>
      <c r="R117" s="97" t="s">
        <v>111</v>
      </c>
      <c r="S117" s="97" t="s">
        <v>112</v>
      </c>
      <c r="T117" s="98" t="s">
        <v>113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114</v>
      </c>
      <c r="D118" s="36"/>
      <c r="E118" s="36"/>
      <c r="F118" s="36"/>
      <c r="G118" s="36"/>
      <c r="H118" s="36"/>
      <c r="I118" s="36"/>
      <c r="J118" s="187">
        <f>BK118</f>
        <v>0</v>
      </c>
      <c r="K118" s="36"/>
      <c r="L118" s="40"/>
      <c r="M118" s="99"/>
      <c r="N118" s="188"/>
      <c r="O118" s="100"/>
      <c r="P118" s="189">
        <f>P119+P122</f>
        <v>0</v>
      </c>
      <c r="Q118" s="100"/>
      <c r="R118" s="189">
        <f>R119+R122</f>
        <v>0.010599999999999998</v>
      </c>
      <c r="S118" s="100"/>
      <c r="T118" s="190">
        <f>T119+T122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74</v>
      </c>
      <c r="AU118" s="13" t="s">
        <v>100</v>
      </c>
      <c r="BK118" s="191">
        <f>BK119+BK122</f>
        <v>0</v>
      </c>
    </row>
    <row r="119" s="11" customFormat="1" ht="25.92" customHeight="1">
      <c r="A119" s="11"/>
      <c r="B119" s="192"/>
      <c r="C119" s="193"/>
      <c r="D119" s="194" t="s">
        <v>74</v>
      </c>
      <c r="E119" s="195" t="s">
        <v>323</v>
      </c>
      <c r="F119" s="195" t="s">
        <v>324</v>
      </c>
      <c r="G119" s="193"/>
      <c r="H119" s="193"/>
      <c r="I119" s="196"/>
      <c r="J119" s="197">
        <f>BK119</f>
        <v>0</v>
      </c>
      <c r="K119" s="193"/>
      <c r="L119" s="198"/>
      <c r="M119" s="199"/>
      <c r="N119" s="200"/>
      <c r="O119" s="200"/>
      <c r="P119" s="201">
        <f>SUM(P120:P121)</f>
        <v>0</v>
      </c>
      <c r="Q119" s="200"/>
      <c r="R119" s="201">
        <f>SUM(R120:R121)</f>
        <v>0</v>
      </c>
      <c r="S119" s="200"/>
      <c r="T119" s="202">
        <f>SUM(T120:T121)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3" t="s">
        <v>117</v>
      </c>
      <c r="AT119" s="204" t="s">
        <v>74</v>
      </c>
      <c r="AU119" s="204" t="s">
        <v>75</v>
      </c>
      <c r="AY119" s="203" t="s">
        <v>118</v>
      </c>
      <c r="BK119" s="205">
        <f>SUM(BK120:BK121)</f>
        <v>0</v>
      </c>
    </row>
    <row r="120" s="2" customFormat="1" ht="24.15" customHeight="1">
      <c r="A120" s="34"/>
      <c r="B120" s="35"/>
      <c r="C120" s="206" t="s">
        <v>83</v>
      </c>
      <c r="D120" s="206" t="s">
        <v>119</v>
      </c>
      <c r="E120" s="207" t="s">
        <v>325</v>
      </c>
      <c r="F120" s="208" t="s">
        <v>326</v>
      </c>
      <c r="G120" s="209" t="s">
        <v>327</v>
      </c>
      <c r="H120" s="210">
        <v>200</v>
      </c>
      <c r="I120" s="211"/>
      <c r="J120" s="212">
        <f>ROUND(I120*H120,2)</f>
        <v>0</v>
      </c>
      <c r="K120" s="208" t="s">
        <v>328</v>
      </c>
      <c r="L120" s="40"/>
      <c r="M120" s="213" t="s">
        <v>1</v>
      </c>
      <c r="N120" s="214" t="s">
        <v>40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329</v>
      </c>
      <c r="AT120" s="217" t="s">
        <v>119</v>
      </c>
      <c r="AU120" s="217" t="s">
        <v>83</v>
      </c>
      <c r="AY120" s="13" t="s">
        <v>118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83</v>
      </c>
      <c r="BK120" s="218">
        <f>ROUND(I120*H120,2)</f>
        <v>0</v>
      </c>
      <c r="BL120" s="13" t="s">
        <v>329</v>
      </c>
      <c r="BM120" s="217" t="s">
        <v>330</v>
      </c>
    </row>
    <row r="121" s="2" customFormat="1" ht="24.15" customHeight="1">
      <c r="A121" s="34"/>
      <c r="B121" s="35"/>
      <c r="C121" s="206" t="s">
        <v>85</v>
      </c>
      <c r="D121" s="206" t="s">
        <v>119</v>
      </c>
      <c r="E121" s="207" t="s">
        <v>331</v>
      </c>
      <c r="F121" s="208" t="s">
        <v>332</v>
      </c>
      <c r="G121" s="209" t="s">
        <v>327</v>
      </c>
      <c r="H121" s="210">
        <v>300</v>
      </c>
      <c r="I121" s="211"/>
      <c r="J121" s="212">
        <f>ROUND(I121*H121,2)</f>
        <v>0</v>
      </c>
      <c r="K121" s="208" t="s">
        <v>328</v>
      </c>
      <c r="L121" s="40"/>
      <c r="M121" s="213" t="s">
        <v>1</v>
      </c>
      <c r="N121" s="214" t="s">
        <v>40</v>
      </c>
      <c r="O121" s="87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329</v>
      </c>
      <c r="AT121" s="217" t="s">
        <v>119</v>
      </c>
      <c r="AU121" s="217" t="s">
        <v>83</v>
      </c>
      <c r="AY121" s="13" t="s">
        <v>118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83</v>
      </c>
      <c r="BK121" s="218">
        <f>ROUND(I121*H121,2)</f>
        <v>0</v>
      </c>
      <c r="BL121" s="13" t="s">
        <v>329</v>
      </c>
      <c r="BM121" s="217" t="s">
        <v>333</v>
      </c>
    </row>
    <row r="122" s="11" customFormat="1" ht="25.92" customHeight="1">
      <c r="A122" s="11"/>
      <c r="B122" s="192"/>
      <c r="C122" s="193"/>
      <c r="D122" s="194" t="s">
        <v>74</v>
      </c>
      <c r="E122" s="195" t="s">
        <v>115</v>
      </c>
      <c r="F122" s="195" t="s">
        <v>116</v>
      </c>
      <c r="G122" s="193"/>
      <c r="H122" s="193"/>
      <c r="I122" s="196"/>
      <c r="J122" s="197">
        <f>BK122</f>
        <v>0</v>
      </c>
      <c r="K122" s="193"/>
      <c r="L122" s="198"/>
      <c r="M122" s="199"/>
      <c r="N122" s="200"/>
      <c r="O122" s="200"/>
      <c r="P122" s="201">
        <f>SUM(P123:P125)</f>
        <v>0</v>
      </c>
      <c r="Q122" s="200"/>
      <c r="R122" s="201">
        <f>SUM(R123:R125)</f>
        <v>0.010599999999999998</v>
      </c>
      <c r="S122" s="200"/>
      <c r="T122" s="202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3" t="s">
        <v>117</v>
      </c>
      <c r="AT122" s="204" t="s">
        <v>74</v>
      </c>
      <c r="AU122" s="204" t="s">
        <v>75</v>
      </c>
      <c r="AY122" s="203" t="s">
        <v>118</v>
      </c>
      <c r="BK122" s="205">
        <f>SUM(BK123:BK125)</f>
        <v>0</v>
      </c>
    </row>
    <row r="123" s="2" customFormat="1" ht="24.15" customHeight="1">
      <c r="A123" s="34"/>
      <c r="B123" s="35"/>
      <c r="C123" s="219" t="s">
        <v>126</v>
      </c>
      <c r="D123" s="219" t="s">
        <v>153</v>
      </c>
      <c r="E123" s="220" t="s">
        <v>334</v>
      </c>
      <c r="F123" s="221" t="s">
        <v>335</v>
      </c>
      <c r="G123" s="222" t="s">
        <v>137</v>
      </c>
      <c r="H123" s="223">
        <v>2</v>
      </c>
      <c r="I123" s="224"/>
      <c r="J123" s="225">
        <f>ROUND(I123*H123,2)</f>
        <v>0</v>
      </c>
      <c r="K123" s="221" t="s">
        <v>336</v>
      </c>
      <c r="L123" s="226"/>
      <c r="M123" s="227" t="s">
        <v>1</v>
      </c>
      <c r="N123" s="228" t="s">
        <v>40</v>
      </c>
      <c r="O123" s="87"/>
      <c r="P123" s="215">
        <f>O123*H123</f>
        <v>0</v>
      </c>
      <c r="Q123" s="215">
        <v>0.00029999999999999997</v>
      </c>
      <c r="R123" s="215">
        <f>Q123*H123</f>
        <v>0.00059999999999999995</v>
      </c>
      <c r="S123" s="215">
        <v>0</v>
      </c>
      <c r="T123" s="21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156</v>
      </c>
      <c r="AT123" s="217" t="s">
        <v>153</v>
      </c>
      <c r="AU123" s="217" t="s">
        <v>83</v>
      </c>
      <c r="AY123" s="13" t="s">
        <v>118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83</v>
      </c>
      <c r="BK123" s="218">
        <f>ROUND(I123*H123,2)</f>
        <v>0</v>
      </c>
      <c r="BL123" s="13" t="s">
        <v>156</v>
      </c>
      <c r="BM123" s="217" t="s">
        <v>337</v>
      </c>
    </row>
    <row r="124" s="2" customFormat="1" ht="37.8" customHeight="1">
      <c r="A124" s="34"/>
      <c r="B124" s="35"/>
      <c r="C124" s="219" t="s">
        <v>117</v>
      </c>
      <c r="D124" s="219" t="s">
        <v>153</v>
      </c>
      <c r="E124" s="220" t="s">
        <v>338</v>
      </c>
      <c r="F124" s="221" t="s">
        <v>339</v>
      </c>
      <c r="G124" s="222" t="s">
        <v>340</v>
      </c>
      <c r="H124" s="223">
        <v>100</v>
      </c>
      <c r="I124" s="224"/>
      <c r="J124" s="225">
        <f>ROUND(I124*H124,2)</f>
        <v>0</v>
      </c>
      <c r="K124" s="221" t="s">
        <v>336</v>
      </c>
      <c r="L124" s="226"/>
      <c r="M124" s="227" t="s">
        <v>1</v>
      </c>
      <c r="N124" s="228" t="s">
        <v>40</v>
      </c>
      <c r="O124" s="87"/>
      <c r="P124" s="215">
        <f>O124*H124</f>
        <v>0</v>
      </c>
      <c r="Q124" s="215">
        <v>3.0000000000000001E-05</v>
      </c>
      <c r="R124" s="215">
        <f>Q124*H124</f>
        <v>0.0030000000000000001</v>
      </c>
      <c r="S124" s="215">
        <v>0</v>
      </c>
      <c r="T124" s="21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7" t="s">
        <v>156</v>
      </c>
      <c r="AT124" s="217" t="s">
        <v>153</v>
      </c>
      <c r="AU124" s="217" t="s">
        <v>83</v>
      </c>
      <c r="AY124" s="13" t="s">
        <v>118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3" t="s">
        <v>83</v>
      </c>
      <c r="BK124" s="218">
        <f>ROUND(I124*H124,2)</f>
        <v>0</v>
      </c>
      <c r="BL124" s="13" t="s">
        <v>156</v>
      </c>
      <c r="BM124" s="217" t="s">
        <v>341</v>
      </c>
    </row>
    <row r="125" s="2" customFormat="1" ht="37.8" customHeight="1">
      <c r="A125" s="34"/>
      <c r="B125" s="35"/>
      <c r="C125" s="219" t="s">
        <v>134</v>
      </c>
      <c r="D125" s="219" t="s">
        <v>153</v>
      </c>
      <c r="E125" s="220" t="s">
        <v>342</v>
      </c>
      <c r="F125" s="221" t="s">
        <v>343</v>
      </c>
      <c r="G125" s="222" t="s">
        <v>340</v>
      </c>
      <c r="H125" s="223">
        <v>100</v>
      </c>
      <c r="I125" s="224"/>
      <c r="J125" s="225">
        <f>ROUND(I125*H125,2)</f>
        <v>0</v>
      </c>
      <c r="K125" s="221" t="s">
        <v>336</v>
      </c>
      <c r="L125" s="226"/>
      <c r="M125" s="229" t="s">
        <v>1</v>
      </c>
      <c r="N125" s="230" t="s">
        <v>40</v>
      </c>
      <c r="O125" s="231"/>
      <c r="P125" s="232">
        <f>O125*H125</f>
        <v>0</v>
      </c>
      <c r="Q125" s="232">
        <v>6.9999999999999994E-05</v>
      </c>
      <c r="R125" s="232">
        <f>Q125*H125</f>
        <v>0.0069999999999999993</v>
      </c>
      <c r="S125" s="232">
        <v>0</v>
      </c>
      <c r="T125" s="23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7" t="s">
        <v>156</v>
      </c>
      <c r="AT125" s="217" t="s">
        <v>153</v>
      </c>
      <c r="AU125" s="217" t="s">
        <v>83</v>
      </c>
      <c r="AY125" s="13" t="s">
        <v>118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3" t="s">
        <v>83</v>
      </c>
      <c r="BK125" s="218">
        <f>ROUND(I125*H125,2)</f>
        <v>0</v>
      </c>
      <c r="BL125" s="13" t="s">
        <v>156</v>
      </c>
      <c r="BM125" s="217" t="s">
        <v>344</v>
      </c>
    </row>
    <row r="126" s="2" customFormat="1" ht="6.96" customHeight="1">
      <c r="A126" s="34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40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sheet="1" autoFilter="0" formatColumns="0" formatRows="0" objects="1" scenarios="1" spinCount="100000" saltValue="PsciEpurHhz7Olh6yUIG8Vldl8gW7PLk8uX2wk2dhhYxzs0xpC9UDVskF3kNu8ELVCiSrNTdC2oBhCm/RR/CFA==" hashValue="XJwekGA8CqneGJgMR4/hiiGFf7efPpO+w1HLpBjSC4IBCrE9gyj0PECTG+u/ojFUyQQr2EZb+K7VjoshNhdNcg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93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Údržba, opravy a odstraňování závad u SSZT - EZS,EPS a ASHS - 2024-05-2026-oblast Olomouc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345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20. 2. 2024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26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33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ROUND((SUM(BE117:BE119)),  2)</f>
        <v>0</v>
      </c>
      <c r="G33" s="34"/>
      <c r="H33" s="34"/>
      <c r="I33" s="151">
        <v>0.20999999999999999</v>
      </c>
      <c r="J33" s="150">
        <f>ROUND(((SUM(BE117:BE119))*I33),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ROUND((SUM(BF117:BF119)),  2)</f>
        <v>0</v>
      </c>
      <c r="G34" s="34"/>
      <c r="H34" s="34"/>
      <c r="I34" s="151">
        <v>0.12</v>
      </c>
      <c r="J34" s="150">
        <f>ROUND(((SUM(BF117:BF119))*I34),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ROUND((SUM(BG117:BG119)),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ROUND((SUM(BH117:BH119)),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ROUND((SUM(BI117:BI119)),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Údržba, opravy a odstraňování závad u SSZT - EZS,EPS a ASHS - 2024-05-2026-oblast Olomouc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03 - VON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Olomouc</v>
      </c>
      <c r="G89" s="36"/>
      <c r="H89" s="36"/>
      <c r="I89" s="28" t="s">
        <v>22</v>
      </c>
      <c r="J89" s="75" t="str">
        <f>IF(J12="","",J12)</f>
        <v>20. 2. 2024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>Janka Hojgrová , Ing.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97</v>
      </c>
      <c r="D94" s="172"/>
      <c r="E94" s="172"/>
      <c r="F94" s="172"/>
      <c r="G94" s="172"/>
      <c r="H94" s="172"/>
      <c r="I94" s="172"/>
      <c r="J94" s="173" t="s">
        <v>98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99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100</v>
      </c>
    </row>
    <row r="97" s="9" customFormat="1" ht="24.96" customHeight="1">
      <c r="A97" s="9"/>
      <c r="B97" s="175"/>
      <c r="C97" s="176"/>
      <c r="D97" s="177" t="s">
        <v>346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102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Údržba, opravy a odstraňování závad u SSZT - EZS,EPS a ASHS - 2024-05-2026-oblast Olomouc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03 - VON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Olomouc</v>
      </c>
      <c r="G111" s="36"/>
      <c r="H111" s="36"/>
      <c r="I111" s="28" t="s">
        <v>22</v>
      </c>
      <c r="J111" s="75" t="str">
        <f>IF(J12="","",J12)</f>
        <v>20. 2. 2024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32</v>
      </c>
      <c r="J114" s="32" t="str">
        <f>E24</f>
        <v>Janka Hojgrová , Ing.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103</v>
      </c>
      <c r="D116" s="184" t="s">
        <v>60</v>
      </c>
      <c r="E116" s="184" t="s">
        <v>56</v>
      </c>
      <c r="F116" s="184" t="s">
        <v>57</v>
      </c>
      <c r="G116" s="184" t="s">
        <v>104</v>
      </c>
      <c r="H116" s="184" t="s">
        <v>105</v>
      </c>
      <c r="I116" s="184" t="s">
        <v>106</v>
      </c>
      <c r="J116" s="184" t="s">
        <v>98</v>
      </c>
      <c r="K116" s="185" t="s">
        <v>107</v>
      </c>
      <c r="L116" s="186"/>
      <c r="M116" s="96" t="s">
        <v>1</v>
      </c>
      <c r="N116" s="97" t="s">
        <v>39</v>
      </c>
      <c r="O116" s="97" t="s">
        <v>108</v>
      </c>
      <c r="P116" s="97" t="s">
        <v>109</v>
      </c>
      <c r="Q116" s="97" t="s">
        <v>110</v>
      </c>
      <c r="R116" s="97" t="s">
        <v>111</v>
      </c>
      <c r="S116" s="97" t="s">
        <v>112</v>
      </c>
      <c r="T116" s="98" t="s">
        <v>113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114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100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74</v>
      </c>
      <c r="E118" s="195" t="s">
        <v>347</v>
      </c>
      <c r="F118" s="195" t="s">
        <v>348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P119</f>
        <v>0</v>
      </c>
      <c r="Q118" s="200"/>
      <c r="R118" s="201">
        <f>R119</f>
        <v>0</v>
      </c>
      <c r="S118" s="200"/>
      <c r="T118" s="202">
        <f>T119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134</v>
      </c>
      <c r="AT118" s="204" t="s">
        <v>74</v>
      </c>
      <c r="AU118" s="204" t="s">
        <v>75</v>
      </c>
      <c r="AY118" s="203" t="s">
        <v>118</v>
      </c>
      <c r="BK118" s="205">
        <f>BK119</f>
        <v>0</v>
      </c>
    </row>
    <row r="119" s="2" customFormat="1" ht="16.5" customHeight="1">
      <c r="A119" s="34"/>
      <c r="B119" s="35"/>
      <c r="C119" s="206" t="s">
        <v>83</v>
      </c>
      <c r="D119" s="206" t="s">
        <v>119</v>
      </c>
      <c r="E119" s="207" t="s">
        <v>349</v>
      </c>
      <c r="F119" s="208" t="s">
        <v>350</v>
      </c>
      <c r="G119" s="209" t="s">
        <v>351</v>
      </c>
      <c r="H119" s="210">
        <v>5000</v>
      </c>
      <c r="I119" s="211"/>
      <c r="J119" s="212">
        <f>ROUND(I119*H119,2)</f>
        <v>0</v>
      </c>
      <c r="K119" s="208" t="s">
        <v>352</v>
      </c>
      <c r="L119" s="40"/>
      <c r="M119" s="234" t="s">
        <v>1</v>
      </c>
      <c r="N119" s="235" t="s">
        <v>40</v>
      </c>
      <c r="O119" s="231"/>
      <c r="P119" s="232">
        <f>O119*H119</f>
        <v>0</v>
      </c>
      <c r="Q119" s="232">
        <v>0</v>
      </c>
      <c r="R119" s="232">
        <f>Q119*H119</f>
        <v>0</v>
      </c>
      <c r="S119" s="232">
        <v>0</v>
      </c>
      <c r="T119" s="23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353</v>
      </c>
      <c r="AT119" s="217" t="s">
        <v>119</v>
      </c>
      <c r="AU119" s="217" t="s">
        <v>83</v>
      </c>
      <c r="AY119" s="13" t="s">
        <v>118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83</v>
      </c>
      <c r="BK119" s="218">
        <f>ROUND(I119*H119,2)</f>
        <v>0</v>
      </c>
      <c r="BL119" s="13" t="s">
        <v>353</v>
      </c>
      <c r="BM119" s="217" t="s">
        <v>354</v>
      </c>
    </row>
    <row r="120" s="2" customFormat="1" ht="6.96" customHeight="1">
      <c r="A120" s="34"/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40"/>
      <c r="M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</sheetData>
  <sheetProtection sheet="1" autoFilter="0" formatColumns="0" formatRows="0" objects="1" scenarios="1" spinCount="100000" saltValue="SbeMSOFDMd0kGbGXoZjFy/DEycJOdZPnHuzbjm+eaIVzzumLTg1AILS2NwjBtT9Pw74/mg4BdsWP6bkWxqlV0A==" hashValue="4e0/SGY5iCXAZ1uLxHxoM+qVX6MdDzdbOjDGICM1eZ6aih9aotDMEM7gnNiFgMds1x/oOTrNZ5bEfnIyKp9vVQ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2024-02-26T08:55:26Z</dcterms:created>
  <dcterms:modified xsi:type="dcterms:W3CDTF">2024-02-26T08:55:30Z</dcterms:modified>
</cp:coreProperties>
</file>